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795"/>
  </bookViews>
  <sheets>
    <sheet name="Z.S. IDVOR" sheetId="1" r:id="rId1"/>
  </sheets>
  <definedNames>
    <definedName name="_xlnm.Print_Titles" localSheetId="0">'Z.S. IDVOR'!$1:$2</definedName>
  </definedNames>
  <calcPr calcId="144525"/>
</workbook>
</file>

<file path=xl/sharedStrings.xml><?xml version="1.0" encoding="utf-8"?>
<sst xmlns="http://schemas.openxmlformats.org/spreadsheetml/2006/main" count="690" uniqueCount="431">
  <si>
    <t>r.b.</t>
  </si>
  <si>
    <t>opis radova</t>
  </si>
  <si>
    <t>j.m.</t>
  </si>
  <si>
    <t>količina</t>
  </si>
  <si>
    <t>REKONSTRUKTCIJA I DOGRADNJA ZDRAVSTVENE STANICE  U IDVORU</t>
  </si>
  <si>
    <t>ulica Mihajla Pupina broj 44a, Idvor</t>
  </si>
  <si>
    <t>katastarska parcela broj 312 k.o. Idvor</t>
  </si>
  <si>
    <t>Rekonstrukcija i dogradnja</t>
  </si>
  <si>
    <t>GRAĐEVINSKO ZANATASKI RADOVI</t>
  </si>
  <si>
    <t>DEMONTAŽE I RUŠENJA</t>
  </si>
  <si>
    <t>Napomena: Šut i otpadni materijal utovariti u vozilo i odvesti na deponiju do 5km</t>
  </si>
  <si>
    <t xml:space="preserve">Demontaža vrata </t>
  </si>
  <si>
    <t>Demontaža drvenih i čeličnih vrata prosečne veličine 2m2 sa odvozom na deponiju</t>
  </si>
  <si>
    <t>Obračun po kom</t>
  </si>
  <si>
    <t>158x280 čelična vrata</t>
  </si>
  <si>
    <t>kom</t>
  </si>
  <si>
    <t>90x200 drvena vrata</t>
  </si>
  <si>
    <t>188x280 drvena pregrada</t>
  </si>
  <si>
    <t>Demontaža i ugradnja prozora</t>
  </si>
  <si>
    <t>Pažljiva demontaža pvc prozora sa ugradnjom u novi otvor. Prozor dovesti u funkcionalno stanje.</t>
  </si>
  <si>
    <t>168x140 pvc prozor sa roletnom</t>
  </si>
  <si>
    <t>Obijanje zidnih pločica</t>
  </si>
  <si>
    <t xml:space="preserve">Obijanje postojećih zidnih fajans pločica </t>
  </si>
  <si>
    <t>Obračun po m2</t>
  </si>
  <si>
    <t>m2</t>
  </si>
  <si>
    <t>Rušenje zidova od opeke</t>
  </si>
  <si>
    <t>Rušenje postojećih zidova od opeke sa ravnim odsecanjem ivica i privremenim obezbeđivanjem međuspratne konstrukcije od pada. U količini je i rušenje parapeta.</t>
  </si>
  <si>
    <t>Obračun po m3</t>
  </si>
  <si>
    <t>m3</t>
  </si>
  <si>
    <t>Probijanje otvora sa izradom nadvratnika</t>
  </si>
  <si>
    <t>Probijanje otvora u nosivom zidu od opekarskih blokova debljine 25cm sa ravnim odsecanjem ivica i izradom betonske nadvratne grede od armiranog betona MB 30.</t>
  </si>
  <si>
    <t>Obračun po kom otvora</t>
  </si>
  <si>
    <t>81x225cm+nadvratnik</t>
  </si>
  <si>
    <t>91x225cm+nadvratnik</t>
  </si>
  <si>
    <t>100x225cm+nadvratnik</t>
  </si>
  <si>
    <t>Rušenje betonskog stepeništa</t>
  </si>
  <si>
    <t>Rušenje postojećeg ulaznog betonskog stepeništa zajedno sa teraco oblogom.</t>
  </si>
  <si>
    <t>U količini je i rušenje dela poda postrojenja eko česme za izradu novih stepenika.</t>
  </si>
  <si>
    <t>Rušenje podnih obloga</t>
  </si>
  <si>
    <t>Rušenje podnih obloga od keramičkih pločica, teraca i sl. U prosečnoj debljini 3cm.</t>
  </si>
  <si>
    <t>Rušenje dela podne konstrukcije</t>
  </si>
  <si>
    <t>Rušenje delova podne konstrukcije zbog priključenja instalacija kanalizacije na postojeći vod. Prosečna debljina konstrukcije je 20cm.</t>
  </si>
  <si>
    <t>Obijanje fasadnog maltera</t>
  </si>
  <si>
    <t>Obijanje oštećenog i podklobučenog fasadnog maltera sa čišćenjem fuga u dubini min 1cm.</t>
  </si>
  <si>
    <t>Rušenje dimnjaka iznad krova</t>
  </si>
  <si>
    <t>Rušenje oštećenih i dotrajalih dimnjaka dimenzija 40x40cm od opeke iznad krova. Rušenje izvršiti pažljivo da ne dođe do oštećenja krovnog pokrivača od lima.</t>
  </si>
  <si>
    <t>Demontaža instalacije vodovoda i kanalizacije</t>
  </si>
  <si>
    <t xml:space="preserve">Demontaža postojeće vodovodne instalacije od pocinčanih i pvc cevi (vidljivih i uzidanih)  </t>
  </si>
  <si>
    <t>Obračun po sanitarnom mestu</t>
  </si>
  <si>
    <t>Demontaža elektro instalacije</t>
  </si>
  <si>
    <t>Demontaža postojeće elektro vidljive instalacije sa kanalicama, utičnicama i prekidačima</t>
  </si>
  <si>
    <t>Obračun za komplet objekat 120m2</t>
  </si>
  <si>
    <t>Demontaža i montaža klima uređaja</t>
  </si>
  <si>
    <t>Demontaža i ponovna ugradnja postojećih spoljnih jedinica klima uređaja nakon izrade ETICS fasade</t>
  </si>
  <si>
    <t>Obračun po kom u za funkionalno stanje</t>
  </si>
  <si>
    <t>ZEMLJANI i SANACIONI RADOVI</t>
  </si>
  <si>
    <t>Ručni iskop nasipa</t>
  </si>
  <si>
    <t>Ručni iskop nasipa i zemlje za formiranje stepeništa i vršenje instalacionih radova.</t>
  </si>
  <si>
    <t>Obračun po m3 iskopanog materijala</t>
  </si>
  <si>
    <t>Tampon šljunak</t>
  </si>
  <si>
    <t>Nasipanje i nabijanje tampon sloja šljunka ispod podne konstrukcije stepeništa u debljini 15cm u zbijenom stanju.</t>
  </si>
  <si>
    <t>Obračun po m3 u zbijenom stanju</t>
  </si>
  <si>
    <t>Odvoz viška zemlje</t>
  </si>
  <si>
    <t>Utovar, odvoz i istovar viška zemlje na mesto gde odredi investitor</t>
  </si>
  <si>
    <t>BETONSKI RADOVI</t>
  </si>
  <si>
    <t>Armirano betonska konstruktivna greda</t>
  </si>
  <si>
    <t>Betoniranje ab greda  betonom C25/30 (MB30). Cenom obuhvatiti sve radove na šalovanju, podupiranju, pripremi, betoniranju i negovanje betona. Armatura uračunata u cenu.</t>
  </si>
  <si>
    <t>Armirano betonski nadprozornici i nadvratnici u postojećem delu</t>
  </si>
  <si>
    <t>Betoniranje ab nadprozornika i nadvratnika  betonom C25/30 (MB30). Cenom obuhvatiti sve radove na šalovanju, podupiranju, pripremi, betoniranju i negovanje betona. Armatura uračunata u cenu.</t>
  </si>
  <si>
    <t>Izrada delova armirano betonske podne ploče</t>
  </si>
  <si>
    <t>Betoniranje ab podne ploče debljine d=10cm, betonom C25/30 (MB30). Cenom obuhvatiti sve radove na pripremi, betoniranju i ugradnji mrežaste armature Q-138 (10x10cm...4,2mm) u donjoj zoni ploče. Nakon betoniranja obezbediti negovanje betona.</t>
  </si>
  <si>
    <t>Izrada armirano betonskih stepeništa</t>
  </si>
  <si>
    <t>Betoniranje ab ulaznog stepeništa betonom C25/30 (MB30). Cenom obuhvatiti sve radove na pripremi, betoniranju i ugradnji mrežaste armature Q-138 (10x10cm...4,2mm) u donjoj zoni ploče. Nakon betoniranja obezbediti negovanje betona. Završna obrada štampani bojeni beton.</t>
  </si>
  <si>
    <t>U kalkulaciji je i stepenište unutar prostorije filtera eko česme.</t>
  </si>
  <si>
    <t>Betonska kapa postojećeg dimnjaka</t>
  </si>
  <si>
    <t>Rušenje i betoniranje nove betonske kape postojećeg dimnjaka dimenzija 75x75cm. Ukalkulisati rušenje, oplatu, armaturu, betoniranje i negu betona. Kapa je na visini oko 2,50m iznad krova.</t>
  </si>
  <si>
    <t>ZIDARSKI RADOVI</t>
  </si>
  <si>
    <t>Zaziđanje otvora blokom d=25cm</t>
  </si>
  <si>
    <t>Zaziđivanje otvora opekarskim blokom debljine 25cm u produžnom malteru 1:2:6 prema uputstvu proizvođača. U kalkulaciji je i radna ili pomoćna skela.</t>
  </si>
  <si>
    <t>Izrada plivajućeg cementnog estriha</t>
  </si>
  <si>
    <t>Izrada cementnog estriha dograđenog i rekonstruisanog dela objekta mašinskim putem debljine 5-7 cm preko sloja termičke izolacije. Estrih podeliti u dilataciona polja maks. površine unutra 25m2, napolju 5m2 a od bočnih zidova odvojiti postavljanjem traka termičke izolacije d=2cm.  Estrih armirati staklenim vlaknima ili šulc mrežom. Estrih se mašinski perdaši za polaganje finalnog poda.</t>
  </si>
  <si>
    <t>Dograđeni deo</t>
  </si>
  <si>
    <t>Rekonstruisani deo</t>
  </si>
  <si>
    <t>Izrada izravnavajućeg sloja poda vezanog za podlogu</t>
  </si>
  <si>
    <t>Izrada izravnavajućeg sloja poda preko postojeće podloge sa koje je skinuta završna obloga. Sva veća ispupčenja u podu se moraju odstraniti mehaničkim putem. Podloga mora da bude stabilna, čista, bez trošnih materijala, prašine i bez masnoće. Prvo se nanosi prajmer a zatim sloj samorazlivajuće cementne košuljice (Isomat ili sl.) u debljjni 10-30mm sa dodatkom peska prema recepturi i uputstvu proizvođača.</t>
  </si>
  <si>
    <t>Malterisanje zidova od opeke i blokova</t>
  </si>
  <si>
    <t>Malterisanje zidova od opeke i opekarskih blokova produžnim malterom 1:3:9 uz prethodno prskanje cementnim mlekom sa finalnim perdašenjem.</t>
  </si>
  <si>
    <t>Unutrašnji zidovi dograđeni deo</t>
  </si>
  <si>
    <t>Unutrašnji zidovi rakonstruisani deo (popravke oštećenja)</t>
  </si>
  <si>
    <t>Unutrašnji plafoni dograđeni deo</t>
  </si>
  <si>
    <t>Obijeni fasadni malter i delovi negrejanog prostora</t>
  </si>
  <si>
    <t>IZOLATERSKI RADOVI</t>
  </si>
  <si>
    <t>Izrada hidroizolacije podova</t>
  </si>
  <si>
    <t>Izrada horizontalne hidroizolacije poda dograđenog i rekonstruisanog dela od hidroizolacionih traka sa osnovom od staklenog voala debljine 4mm sa odgovarajućim premazima i zavarenim preklopima min 10cm. Zavareni preklopi 10cm se odnose i na vezu zid pod i vezu sa vertikalnom hidroizolacijom zidova.</t>
  </si>
  <si>
    <t>U sanitarnim prostorijama hidroizolaciju podići uz zid do visine 10cm u vidu kadice.</t>
  </si>
  <si>
    <t>Obračun po m2 nanete hidroizolacije</t>
  </si>
  <si>
    <t>Izrada termičke izolacije poda</t>
  </si>
  <si>
    <t>Nabavka i postavljanje XPS ploča (λ=0.035W/mK), debljine 10cm u pod dograđenog dela sa pokrivanjem pvc folijom. U rubnom delu sokle uz zid postaviti ploče debljine 2cm. Ploče postaviti i u vratima.</t>
  </si>
  <si>
    <t>Obračun po m2 podne površine</t>
  </si>
  <si>
    <t>Izrada termičke izolacije međuspratne konstrukcije tavanca</t>
  </si>
  <si>
    <t>Termička izolacija tavanca se izvodi postavljanje parne brane, tvrde mineralne vune u pločama u debljini 2x10cm postavljene na preklop i paropropusne vodonepropusne folije.</t>
  </si>
  <si>
    <t>Transport materijala preko otvora na zabatu tavanca.</t>
  </si>
  <si>
    <t>Izrada termičke izolacije fasade</t>
  </si>
  <si>
    <t>Izrada ETICS fasade - bez završne fasade i skele koja je obračunata posebno u debljini 15cm preko opekarskih blokova i betonskih elemenata. Termoizolacija je od kamene mineralne vune, u skladu sa standardom EN 13162, tipa Knauf Insulation ili slične, FKD-S Thermal, minimalne toplotne provodljivosti λ=0.035 W/mK, klase gorivosti A1.</t>
  </si>
  <si>
    <t>Ploče dodatno mehanički pričvrstiti tiplovima sa čeličnim nerđajućim vijcima ili klinovima 6-8kom/m2 sa dubinom ankerisanja min 5-6cm u punoj opeci i betonu a 8-9cm u opekarskim blokovima.</t>
  </si>
  <si>
    <t>Na sve uglove objekta i oko otvora postaviti ugaone profile sa integrisanom mrežicom a dijagonale otvora na fasadi dodatno ojačati postavljanjem dijagonalne armature, mrežice od staklenih vlakana dim 20x40cm. Predvideti i profile za spoj sa prozorom, okapne i ostale potrebne profile.</t>
  </si>
  <si>
    <t>Na termoizolacione ploče naneti i sloj polimer-cementnog lepka u koji se utiskuje armatura, mrežica od staklenih vlakana alkalno otporna, sa preklopom od min 10cm težine 145-160g/m2. Nakon toga se nanosi II sloj lepka kao sloj za gletovanje (debljine slojeva lepka i vreme sušenja prema uputstvu proizvođača lepka). Posle sušenja lepka, ravnomerno po celoj površini, naneti podlogu za završni sloj.</t>
  </si>
  <si>
    <t>Prozorske špaletne postojećih prozora obložiti mineralnom vunom debljine 3cm</t>
  </si>
  <si>
    <t>U količini je i zid vetrobrana prema prostoriji za intervencije.</t>
  </si>
  <si>
    <t>Mineralna vuna     d=10cm</t>
  </si>
  <si>
    <t>XPS ploče  d=10cm   /sokla/</t>
  </si>
  <si>
    <t>GIPSARSKI RADOVI</t>
  </si>
  <si>
    <t>Izrada zida od gipskartonskih ploča d=10cm</t>
  </si>
  <si>
    <t>Izrada pregradnih zidova od gipskartonskih ploča deblјine 12.5mm u ukupnoj deblјini zida 10cm. Konstrukciju čine  UW i CW pocinčani profili deblјine 75mm. Ispunu čini mineralna vuna debljine 5cm. Kroz šuplјinu se provlače instalacije vodovoda kanalizacije  i elektrike. Ugraditi sva ojačanja za kačenje sanitarnih uređaja, prodore instalacija, i sl. Sastave ploča bandažirati i obraditi glet masom. Sve odraditi po uputstvu proizvođača. U vlažnim prostorijama upotrebiti vlagootporne ploče.</t>
  </si>
  <si>
    <t>Ojačanja otvora u gipskartonskom zidu</t>
  </si>
  <si>
    <t>Nabavka i ugradnja čeličnih okvira za štokove vrata od pocinkovanog lima debljine 2mm</t>
  </si>
  <si>
    <t>Protivpožarni zid 90 min. od gips kart. ploča</t>
  </si>
  <si>
    <t>Izrada pregradnih zidova od vatrootpornih gipskartonskih ploča deblјine 2x12.5mm u ukupnoj deblјini zida 15cm. Konstrukciju čine  UW i CW pocinčani profili deblјine 100mm. Ispunu čini mineralna vuna debljine 10cm. Sastave ploča bandažirati i obraditi glet masom. Sve odraditi po uputstvu proizvođača. U vlažnim prostorijama upotrebiti vlagootporne ploče. Priložiti atest za vatrootpornost 90 min.</t>
  </si>
  <si>
    <t>Plafon od monolitnih gipskartonskih ploča</t>
  </si>
  <si>
    <t>Izrada plafona od gipskartonskih ploča debljine 12.5mm ispod parne brane preko potkonstrukcije od limenih profila i sa šupljinom za vođenje instalacija. Bušenje parne brane za prodor instalacija nije dozvoljeno.</t>
  </si>
  <si>
    <t>STOLARSKI I BRAVARSKI RADOVI</t>
  </si>
  <si>
    <t>Pvc stolarija</t>
  </si>
  <si>
    <t>Izrada i montaža stolarije od pvc profila bele boje sa Uf≤1.30W/m2K, zastakljena dvostrukim niskoemisionim staklom punjenim plemenitim gasom sa Ug≤1.1W/m2K. Čelična ojačanja u profilu uskladiti sa veličinom prozora.</t>
  </si>
  <si>
    <t>Zaptivanje štoka i zida poliuretanskom penom</t>
  </si>
  <si>
    <t>Unutrašnja prozorska daska od pvc profila širine do 20cm podvučena pod okvir. Spoljašnja prozorska okapnica od vučenog aluminijumskog plastificiranog profila širine do 17cm podvučena pod okvir u ceni.</t>
  </si>
  <si>
    <t>Mere uzeti na licu mesta a rubove otvora prilagoditi ugradnji.</t>
  </si>
  <si>
    <t>poz 1   proizv. mere 120x140cm</t>
  </si>
  <si>
    <t>poz 2   proizv. mere 100x60cm</t>
  </si>
  <si>
    <t>poz 3   proizv. mere 60x60cm</t>
  </si>
  <si>
    <t>Aluminijumska bravarija sa prekidom termičkog mosta</t>
  </si>
  <si>
    <t>Štokovi i krila od aluminijumskih plastificiranih profila bele boje sa prekidom termičkog mosta, Uf≤1.90W/m2K, zastakljena dvostrukim niskoemisionim staklom punjenim plemenitim gasom sa Ug≤1.1W/m2K, (Uw≤1.50W/m2K). Parapetni deo od aluminijumskog sendvič panela u sistemu bravarije.</t>
  </si>
  <si>
    <t>Vrata su bez praga a sa maksimalnom denivelacijom u pragu 2cm. Okov standardni, 3 šarke, elzet brava, 3 ključa, automat za samozatvaranje, otvaranje napolje.</t>
  </si>
  <si>
    <t>Ugradnja u spoljnoj ravni zida. Zaptivanje štoka i zida poliuretanskom penom.</t>
  </si>
  <si>
    <t>Izrada prema šemi.</t>
  </si>
  <si>
    <t>poz 11   proizv. mere 148x280cm</t>
  </si>
  <si>
    <t>poz 12   proizv. mere 118x210cm</t>
  </si>
  <si>
    <t>poz 13   proizv. mere 101x210cm</t>
  </si>
  <si>
    <t>poz 14   proizv. mere 108x210cm</t>
  </si>
  <si>
    <t>poz 15   proizv. mere 160x280cm</t>
  </si>
  <si>
    <t>Aluminijumska hladna bravarija</t>
  </si>
  <si>
    <t>Štokovi i krila od aluminijumskih plastificiranih profila bez zahteva termičke izolacije. Zastakljenje dvostrukim termoizolacionim staklom bez zahteva termičke izolacije. Parapetni i deo u spuštenom plafonu od aluminijumskog sendvič panela u sistemu bravarije. Vrata su bez praga. Okov standardni, 3 šarke, automat za samozatvaranje, otvaranje napolje.</t>
  </si>
  <si>
    <t>poz 31   proizv. mere 148x280cm</t>
  </si>
  <si>
    <t>poz 32   proizv. mere 110x200cm (WC)</t>
  </si>
  <si>
    <t>Drvena stolarija - unutrašnja vrata</t>
  </si>
  <si>
    <t>Štok vrata u širini zida od kombinacije medijapana i drveta zaobljen sa gumenim dihtunzima. Krilo vrata od kombinacije papirnatog saća i medijapana. Površinska obrada od melaminskih folija u nijansi po izboru investitora. Kvalitetne kvake, šarke i tri ključa.</t>
  </si>
  <si>
    <t>proizv. mera   91/205 cm</t>
  </si>
  <si>
    <t>proizv. mera   81/205 cm</t>
  </si>
  <si>
    <t>proizv. mera   71/205 cm</t>
  </si>
  <si>
    <t>Protivpožarna vrata</t>
  </si>
  <si>
    <t>Puna protivpožarna vrata otpornosti na požar 60 minuta sa mehanizmom za samozatvaranje na oprugu. Otvaranje u smeru evakuacije. Vrata opremiti antipanik bravama. Pribaviti atest na traženu vatrootpornost. Mere uzeti na licu mesta a rubove otvora prilagoditi ugradnji.</t>
  </si>
  <si>
    <t>poz 91       proizv. mera 90/200 cm</t>
  </si>
  <si>
    <t>LIMARSKI RADOVI</t>
  </si>
  <si>
    <t>Prepravka olučnih cevi</t>
  </si>
  <si>
    <t>Demontaža i ponovna montaža postojećih olučnih cevi nakon izrade ETICS fasade debljine 10cm. Cevi su prosečne dužine 5m.</t>
  </si>
  <si>
    <t>Zatvaranje prodora dimnjaka nakon rušenja</t>
  </si>
  <si>
    <t>Zatvaranje prodora dimnjaka dimenzija 40x40cm nakon rušenja čeličnim pocinkovanim plastificiranim limom.</t>
  </si>
  <si>
    <t>Opšav zabata</t>
  </si>
  <si>
    <t xml:space="preserve">Opšav zida zabata nakon postavljanja termoizolacije usled promene debljine zida čeličnim plastificiranim limom r.š. 70cm. </t>
  </si>
  <si>
    <t>Obračun po m1</t>
  </si>
  <si>
    <t>m1</t>
  </si>
  <si>
    <t>Prozorske okapnice postojećih prozora</t>
  </si>
  <si>
    <t>Prozorske okapnice postojećih prozora od čeličnog plastificiranog lima d=0.7mm razvijene širine do 30cm podvučene pod okvir.</t>
  </si>
  <si>
    <t>FASADERSKI RADOVI</t>
  </si>
  <si>
    <t>Izrada završnog sloja ETICS fasade</t>
  </si>
  <si>
    <t>Izrada završnog dekorativnog vododbojnog a paropropusnog sloja ETICS fasade od  akrilnog maltera boje po izboru, granulacije zrna 1,5mm u zaribanoj strukturi. U cenu uračunati i impregnaciju podloge prema uputstvu proizvođača.</t>
  </si>
  <si>
    <t>Izrada završnog sloja ETICS sokle</t>
  </si>
  <si>
    <t>Izrada završnog dekorativnog vodoodbojnog sloja ETICS fasade od kulirplasta po izboru. U cenu uračunati i impregnaciju podloge prema uputstvu proizvođača.</t>
  </si>
  <si>
    <t>KERAMIČARSKI RADOVI</t>
  </si>
  <si>
    <t>Postavljanje podnih keramičkih pločica</t>
  </si>
  <si>
    <t>Nabavka materijala i lepljenje podnih protivklizajućih keramičkih pločica, I klase, većeg formata prema izboru investitora u lepku. U cenu ulazi i rastur materijala. Na spoju sa soklom postaviti trajnoelastični kit.</t>
  </si>
  <si>
    <t>Sokla od istog materijala visine 15cm</t>
  </si>
  <si>
    <t>Postavljanje zidnih keramičkih pločica</t>
  </si>
  <si>
    <t>Nabavka materijala i lepljenje zidnih keramičkih pločica I klase, većeg formata, u lepku na malterisane zidove i zidove od gipskartonskih ploča. U cenu ulazi i postavljanje aluminijumskih ugaonih lajsni. Zidne pločice se u sanitarni prostorijama i na mestu umivaonika postavljaju u visini 1.60m.</t>
  </si>
  <si>
    <t>Postavljanje podnih pločica ulaza</t>
  </si>
  <si>
    <t>Nabavka materijala i lepljenje podnih granitnih protivklizajućih keramičkih pločica, I klase, prema izboru investitora u cementnom malteru ili lepku. U cenu ulazi i rastur materijala. Na spoju sa soklom postaviti trajnoelastični kit.</t>
  </si>
  <si>
    <t>MOLERSKO FARBARSKI RADOVI</t>
  </si>
  <si>
    <t>Gletovanje unutrašnjih zidova</t>
  </si>
  <si>
    <t xml:space="preserve">Gletovanje unutrašnjih zidova i plafona glet masom sa potrebnim predradnjama za dobijanje potpuno ravne površine. </t>
  </si>
  <si>
    <t>Zidovi</t>
  </si>
  <si>
    <t>Plafon</t>
  </si>
  <si>
    <t>Bojenje gletovanih zidova i plafona</t>
  </si>
  <si>
    <t>Priprema podloge i bojenje unutrašnjih zidova i plafona poludisperzivnim bojama u tonu po izboru investitora u dva sloja sa pretpremazom.</t>
  </si>
  <si>
    <t>Popravka drvenog opšava strehe</t>
  </si>
  <si>
    <t>Popravka drvenog dela opšava strehe na zabatu. Iskoristiti postojeću oblogu, zameniti štafle.</t>
  </si>
  <si>
    <t>HIDROTEHNIČKE INSTALACIJE</t>
  </si>
  <si>
    <t>NAPOMENA: Cenom obuhvatiti; nabavku, transport, skladištenje i ugradnju kvalitetnog materijala, sve potrebne skele i sretstva za horizontalni i vertikalni transport kao i potrebnu zaštitu kako ljudi tako i izvedenih radova</t>
  </si>
  <si>
    <t>I.  ZEMLJANI RADOVI</t>
  </si>
  <si>
    <t>Ručni iskop zemlje za rovove vodovoda i kanalizacije sa utovarom u kolica transportom van objekta sa istovarom na privremenu deponiju.</t>
  </si>
  <si>
    <t>Nasipanje i planiranje peska kao tampona ispod cevi u sloju od 10 cm, po polaganju tampona i cevi u rov, rov do kote od koje će se betonirati noseća ploča poda, nasipati peskom u slojevima po 20 cm sa nabijanjem dopotpune zbijenosti</t>
  </si>
  <si>
    <t>Utovar zemlje i šuta nastalog usled iskopa rovoca. Materijal utovariti mašinskim putem u kamione i odvesti na deponiju udaljenu do 5 km</t>
  </si>
  <si>
    <t>II.  ZIDARSKI RADOVI</t>
  </si>
  <si>
    <t>Izrada kanalizaciono šahta od pune opeke u produžnom malteru debljine zidova d 12 cm , šaht svetlog otvora 100x100 cm visine do 100 cm sa obrađenom kinetom u dnu, na vrhu obrađen armirano betonskom pločom d 15 cm sa okruglim šaht poklopcem Ø 600 mm 30 kN. Alternativa: ugraditi tipske betonske šahtove</t>
  </si>
  <si>
    <t>Prosecanje betonske podloge podova unutar objekta  debljine oko 8 cm, u liniji gde se iskopavaju rovovi za polaganje vodovodnih i kanalizacionih cevi. Usitnjavanje betona, utovar u kolica i odvoženje šuta van objekta na privremenu deponiju.</t>
  </si>
  <si>
    <t xml:space="preserve">                                       šlic širine 50 cm</t>
  </si>
  <si>
    <t>m´</t>
  </si>
  <si>
    <t xml:space="preserve">                                       šlic širine 30 cm</t>
  </si>
  <si>
    <t>Dovođenje u prvobitno stanje noseće podne ploče na području gde su kopani rovovi za postavljanje vodovodnog i kanalizacionog razvoda, betoniranjem betonom MB 20 u sloju debljine oko 8 cm</t>
  </si>
  <si>
    <t>Probijanje temeljnih zidova na mestu prolaska kanalizacionograzvoda. Otvori dimenzije 20/20 cm.Utovar šuta u kolica i odvoženje na privremenu deponiju</t>
  </si>
  <si>
    <t xml:space="preserve">                         betonski zid</t>
  </si>
  <si>
    <t xml:space="preserve">                        zid od opeke u produžnom malteru</t>
  </si>
  <si>
    <t>Popravka, popunjavanje šliceva u zidovima, prosečne širine oko 8 cm i dubine 5 cm, na mestima gde su postavljene vodovodne i kanalizacione cevi. Šliceve zaptiti produžnim malerom sa izravnavanjem letvom u liniji postojećih zidova i završnim perdašenjem</t>
  </si>
  <si>
    <t>Pažljiva demontaža postojećih sanitarnih uređaja sa svim pratećim komponentama i opremom, stavljanjem na raspolaganje investitoru uz pismeni dokument sa odlaganje na mesto gde investitor odredi</t>
  </si>
  <si>
    <t>III.  INSTALATERSKI RADOVI</t>
  </si>
  <si>
    <t>NAPOMENA: Cenom obuhvatiti; sva neophodna štemovanja zidova i međuspratne konstrukcije uz obraćanje posebne pažne na konstruktivnu stabilnost objekta.U sklopu pozicije obuhvatiti i odnošenje nastalog šuta. Pre konačnog zatvaranje šliceva i obrađivanja površina izvršiti predhodno ispitivanje postavljene instalacije na probni pritisak.</t>
  </si>
  <si>
    <t>Izrada razvoda vodovodne instalacije za sve potrošače u objektu ,sa PXSa vodovodnim cevima proizvod Rehau tip Rautitan za radni pritisak od 10 BAR-a i temperaturu vode od 70° sa svim potrebnim spojkama i fiksiranjem za konstrukciju prema uputstvu proizođača cevi</t>
  </si>
  <si>
    <r>
      <rPr>
        <b/>
        <sz val="11"/>
        <rFont val="Arial"/>
        <charset val="134"/>
      </rPr>
      <t xml:space="preserve">propilen PVC cevi </t>
    </r>
    <r>
      <rPr>
        <sz val="11"/>
        <rFont val="Arial"/>
        <charset val="134"/>
      </rPr>
      <t xml:space="preserve">              DN 20 mm ( 1/2˝)</t>
    </r>
  </si>
  <si>
    <t xml:space="preserve">                                                   25 mm ( 3/4˝) </t>
  </si>
  <si>
    <t xml:space="preserve">                                                   32 mm ( 1˝) </t>
  </si>
  <si>
    <t>Oblaganje vodovodnih cevi paronepropusnom profilisanom uzolacijom d 9 mm</t>
  </si>
  <si>
    <t>m</t>
  </si>
  <si>
    <t>Ugradnja propusnih ventila na vodovodnoj instalaciji sanitarnih potrošača</t>
  </si>
  <si>
    <r>
      <rPr>
        <b/>
        <sz val="11"/>
        <rFont val="Arial"/>
        <charset val="134"/>
      </rPr>
      <t>polipropilenski PVC</t>
    </r>
    <r>
      <rPr>
        <sz val="11"/>
        <rFont val="Arial"/>
        <charset val="134"/>
      </rPr>
      <t xml:space="preserve">         DN 20 mm ( 1/2˝ )</t>
    </r>
  </si>
  <si>
    <t xml:space="preserve">                                                25 mm ( 3/4˝ )</t>
  </si>
  <si>
    <t xml:space="preserve">kom </t>
  </si>
  <si>
    <t>Montaža česme sa holenderom u kotlarnici i u prostoriji gde je veš mašina</t>
  </si>
  <si>
    <t>Ugradnja podnih protočnih plastičnih slivnika u sanitarnim čvorovima slivnici protočni, plastični Ø 50 mm sa četvrtastom rešetkom 15x15 cm izrađena od inoksa</t>
  </si>
  <si>
    <t xml:space="preserve">                                                       Ø 50 mm</t>
  </si>
  <si>
    <t xml:space="preserve">                                                       Ø 100 mm</t>
  </si>
  <si>
    <t>Montaža polipropilenskih kanalizacionih bešumnih cevi tip RUPIANO zajedno sa odgovarajućim fazonskim komadima i račvama proizvođača REXAU. Horizontalni razvod kanalizacije ispod podova unutar objekta položiti u padu od min 2 %. Na mestima gde je skretanje štranga veće od 45° isto obavezno izvršiti spajanjem dva luka od 45˛Na svaku vertikalu obavezno postaviti revizioni fazonski komad sa poklopcem</t>
  </si>
  <si>
    <t>profil cevi                 Ø  50 mm</t>
  </si>
  <si>
    <t xml:space="preserve">                                   110 mm</t>
  </si>
  <si>
    <t xml:space="preserve">                                   160 mm</t>
  </si>
  <si>
    <t xml:space="preserve">Montaža kanalizacionih PVC ventilacija </t>
  </si>
  <si>
    <t>kapa                    Ø  160 mm</t>
  </si>
  <si>
    <t xml:space="preserve">Spajanje kanalizacionih i vodovodnih cevi na postojeću instalaciju </t>
  </si>
  <si>
    <t>UKUPNO:</t>
  </si>
  <si>
    <t>IV.  SANITARNI UREĐAJI</t>
  </si>
  <si>
    <t>NAPOMENA: Sve sanitarne uređaje i prateći pribor, nabavljati i postavljati isključivo uz saglasnost investitora ili projektanta enterijera. Prema planiranim i nabavljenim uređajima izvršiti predhodno usklađivanje instalacije.</t>
  </si>
  <si>
    <t>Ugradnja komplet stojeće WC šolje sa nisko montažnim vodokotlićem tipa ˝Geberit˝sa fiksiranjem na zid, sa EK ventilom i spojnim brinox crevom drvenom daskom, držačem za papir i četkom za čišćenje</t>
  </si>
  <si>
    <t>Montaža umivaonika sa pričvršćivanjem na zid. Umivaonik od belog fajansa dimenzije 500/400 mm zajedno sa jednoručnom slavinom za  vodu sa montažom na umivaonik, sa odlivnim sifonom, držačem za sapun i peškir</t>
  </si>
  <si>
    <t xml:space="preserve">    za hladnu vodu</t>
  </si>
  <si>
    <t xml:space="preserve"> kom</t>
  </si>
  <si>
    <t xml:space="preserve">    za toplu i hladnu vodu</t>
  </si>
  <si>
    <t>Ugradnja dvodelnog sudopera od rostfraja sa odlivnim sifonom i česmom za TH vodu sa montažom na sudoper</t>
  </si>
  <si>
    <t>Ugradnja zidnog ogledala iznad lavaboa . Ogledalo dimenzije 60x50 cm sa etažerom</t>
  </si>
  <si>
    <t xml:space="preserve">Ugradnja potisnog elektro bojlera ispod sudopera zapremine 5 l sa kazanom od prohroma. . </t>
  </si>
  <si>
    <t>ELEKTROENERGETSKE INSTALACIJE</t>
  </si>
  <si>
    <t>I</t>
  </si>
  <si>
    <t>NAPOJNI KABLOVI</t>
  </si>
  <si>
    <t>1.1.</t>
  </si>
  <si>
    <t>Isporučiti i položiti u zid ispod maltera  i iznad spuštenog plafona kabel tipa N2XH J 5x6 mm². Pod ovom pozicojom se podrazumeva i uvlačenje kablova u  razvodne ormane,  i uvezivanje u istim.</t>
  </si>
  <si>
    <t>1.2.</t>
  </si>
  <si>
    <t>Premazivanje kablova sa vatrootprnom masom na mestima prelaska kablova kroz zid između požarnih zona, na dužini od 1m sa svake strane. Obračun po kg utrošene mase</t>
  </si>
  <si>
    <t>kg</t>
  </si>
  <si>
    <t>II</t>
  </si>
  <si>
    <t>SVETILJKE</t>
  </si>
  <si>
    <t xml:space="preserve">Nabavka, isporuka, ugradnja i povezivanje LED svetiljke. S2- Širokosnopna svetiljka izrađena u LED tehnologiji predviđena za montažu u spuštene plafone bez okvira adaptera. Kućište svetiljke je od pocinkovanog čelika obojenog poliesterskim prahom RAL 9003, a diode od transparentnog pleksiglasa. LED svetiljka sa 25W /4000 K/ 600x600mm sa izvorom i. Stepen mehaničke zaštite je IP40, a otpornost na udar IK05. od 80. Efekat blještanja UGR &lt;19. </t>
  </si>
  <si>
    <t>Nivo efikasnosti 140lm / W, ukupan inicijalni fluks sistema 3700lm a izlazni 3500lm. Ukupna snaga sistema je maksimalno 25W. Koeficijent snage 0.95. Nakon 60.000 sati maksimalno 20% svetiljki će raditi sa minimum 80% fluksa (L80B20). Temperaturni opseg rada svetiljki je od -20 do +40 stepeni celzijusa. Izrašena po sledećim standardima: EN 60598-1, EN 60598-2-1,  EN 60598-2-22 (fundametal requirements). EN 62471 (photobiological hazard). Poseduje CE i ENEC standard. kompl sa setom za ugradnu montažu</t>
  </si>
  <si>
    <t xml:space="preserve"> Ukupna snaga sistema je maksimalno 25W. Koeficijent snage 0.95. Nakon 60.000 sati maksimalno 20% svetiljki će raditi sa minimum 80% fluksa (L80B20). Temperaturni opseg rada svetiljki je od -20 do +40 stepeni celzijusa. Izrašena po sledećim standardima: EN 60598-1, EN 60598-2-1,  EN 60598-2-22 (fundametal requirements). EN 62471 (photobiological hazard). Poseduje CE i ENEC standard. kompl sa setom za ugradnu montažu</t>
  </si>
  <si>
    <t xml:space="preserve">Nabavka, isporuka, ugradnja i povezivanje LED svetiljke. S1- Širokosnopna svetiljka izrađena u LED tehnologiji predviđena za montažu na plafone bez okvira adaptera. Kućište svetiljke je od pocinkovanog čelika obojenog poliesterskim prahom RAL 9003, a diode od transparentnog pleksiglasa. LED svetiljka sa 7W /4000 K okruglii. Stepen mehaničke zaštite je IP54, a otpornost na udar IK05. od 80. </t>
  </si>
  <si>
    <t>Efekat blještanja UGR &lt;19. Nivo efikasnosti 140lm / W, ukupan inicijalni fluks sistema 1400lm a izlazni 1400lm. Ukupna snaga sistema je maksimalno 14W. Koeficijent snage 0.95. Nakon 60.000 sati maksimalno 20% svetiljki će raditi sa minimum 80% fluksa (L80B20). Temperaturni opseg rada svetiljki je od -20 do +40 stepeni celzijusa. Izrašena po sledećim standardima: EN 60598-1, EN 60598-2-1,  EN 60598-2-22 (fundametal requirements). EN 62471 (photobiological hazard). Poseduje CE i ENEC standard. kompl sa setom za ugradnu montažu</t>
  </si>
  <si>
    <t>Nabavka, isporuka, ugradnja i povezivanje LED antipanik svetiljke S3 Beghelli Euro Completa ili odgovarajuće. Antipanik svetiljka sa kućištem i protektorom izrađenim od polikarbonata u zaštiti IP42 IK08 dimenzija 300x138x55 sa 16 LED izvora svetlosti maksimum do 4W i reprodukcijom 360lm. Vidljivost sa 24 metara. Temperaturni opseg rada od -10 do +50 stepeni Celzijusa. Potrebno je da svetiljka ima mogućnost rada u režimu trajnog ili pripravnog spoja. Baterija Li-Fe sa minimum 3h autonomije. Garancija minimum 5 godina. Standardi koje poseduje svetiljka su EN60598-1, EN60598-2-2, EN60598-2-22, EN1838, UNI 11222</t>
  </si>
  <si>
    <t>III</t>
  </si>
  <si>
    <t>INSTALACIJA PROVODNIKA</t>
  </si>
  <si>
    <t>3.1.</t>
  </si>
  <si>
    <t>Isporučiti sav potreban materijal i kompletno izvesti  instalaciju vodovima tipa  N2XH J 3x1,5 mm² , položenim u zid ispod malter, na odstojne obujmice.</t>
  </si>
  <si>
    <t>Sve kompletet</t>
  </si>
  <si>
    <t>3.2.</t>
  </si>
  <si>
    <t>Sve isto kao tačka 3.1. samo za instalaciju monofaznih  ŠUKO priključnica i ostalih monofaznih priključaka (unutrašnje jedinice klime, spoljna jedinica klima sistema), vodovima tipa N2XH J 3x2,5 mm² .</t>
  </si>
  <si>
    <t>3.3.</t>
  </si>
  <si>
    <t>Sve isto kao tačka 3.2. samo za instalaciju monofaznih  priključaka (komandni vodovi, tasteri, kontakti na vratima) vodovima tipa N2XH J 2x1,5 mm² .</t>
  </si>
  <si>
    <t>3.4.</t>
  </si>
  <si>
    <t>Sve isto kao tačka 3.1. samo za instalaciju za izjednačavanje potencijala provodnikom tipa P/F Y 1x6 mm². Provodnik se postavlja od instalacione kutije za izjednačavanje potencijala (KIP) ili najbližeg    razvodnog  ormana do mesta spajanja sa metalnim masama kao što su cevi za vodovod i grejanje, spušten plafon, metalna bravarija, uzemljenje antistatik poda itd. Samo spajanje provodnika i metalnih masa izvesti sa obujmicama ili sa papučicama.</t>
  </si>
  <si>
    <t>Sve komplet po priključnom mestu</t>
  </si>
  <si>
    <t>Sve isto kao i tačka 3.5. samo kabel tipa  P/F Y 1x4 mm².</t>
  </si>
  <si>
    <t>Sve komplet</t>
  </si>
  <si>
    <t>IV</t>
  </si>
  <si>
    <t>PRATEĆA OPREMA I UREĐAJI</t>
  </si>
  <si>
    <t>4.1.</t>
  </si>
  <si>
    <t>Isporučiti, montirati u zid u unapred postavljenu instalacionu kutiju, i povezati jednopolni prekidač 10A, bele boje, kompl sa maskom.</t>
  </si>
  <si>
    <t>4.2.</t>
  </si>
  <si>
    <t>Isporučiti, montirati u zid u unapred postavljenu instalacionu kutiju i povezati  serijske prekidače 10A, bele boje, kompl sa maskom.</t>
  </si>
  <si>
    <t>4.3.</t>
  </si>
  <si>
    <t>Isporučiti, montirati u zid u unapred postavljenu instalacionu kutiju  i povezati monofaznu priključnicu bele boje.</t>
  </si>
  <si>
    <t>4.4.</t>
  </si>
  <si>
    <t>Isporučiti, montirati u zid u unapred postavljenu instalacionu kutiju  i povezati monofaznu priključnicu bele boje, IP44</t>
  </si>
  <si>
    <t>4.5.</t>
  </si>
  <si>
    <t>Isporučiti i montirati tipske kutije za izjednačavanje potencijala.</t>
  </si>
  <si>
    <t>4.6.</t>
  </si>
  <si>
    <t>Isporučiti i montirati na zid/plafon OG kutije 100x100 za povezivanje instalacije u spuštenom delu plafona.</t>
  </si>
  <si>
    <t>V</t>
  </si>
  <si>
    <t>RAZVODNI ORMANI</t>
  </si>
  <si>
    <t>5.1.</t>
  </si>
  <si>
    <t xml:space="preserve">Izraditi, isporučiti i montirati razvodni orman GRO prema jednopolnoj šemi. Orman je izrađen od dva puta dekapiranog lima (min. debljina 1,5 mm), IP 55, obavezno plastificiran sa gumenim zaptivačima. Ulaz kablova je i od gore (sem napojnog), preko odgovarajućih uvodnica (ostaviti uvodnice za rezervne vodove). Vrata ormana se zaključavaju tipskom bravicom. Sve veze u ormanu moraju biti izvedene finožičnim provodnicima odgovarajućeg preseka i postavljenim u odgovarajuće PVC kanale. </t>
  </si>
  <si>
    <t>Svi ovi provodnici se završavaju hilznama i papučicama. U gornjem delu ormana izvesti ispitne priključke za "nulu" (N) i uzemljenje (PE). Nakon montiranja opreme stavlja se maska od pleksiglasa ili slično. Na vratima sa unutrašnje strane postaviti el. šemu samog ormana, a ispod svakog osigurača pločicu sa brojem tj. oznaku odgovarajućeg strujnog kruga. Naziv ormana RO kao i tip zaštite od indirektnog napona dodira i stepen zaštite IP ispisati na spoljašnjoj strani vrata.</t>
  </si>
  <si>
    <t>5.2.</t>
  </si>
  <si>
    <t xml:space="preserve">Izraditi, isporučiti i montirati razvodni orman RO-1 prema jednopolnoj šemi. Orman je izrađen od dva puta dekapiranog lima (min. debljina 1,5 mm), IP 55, obavezno plastificiran sa gumenim zaptivačima. Ulaz kablova je i od gore (sem napojnog), preko odgovarajućih uvodnica (ostaviti uvodnice za rezervne vodove). Vrata ormana se zaključavaju tipskom bravicom. Sve veze u ormanu moraju biti izvedene finožičnim provodnicima odgovarajućeg preseka i postavljenim u odgovarajuće PVC kanale. </t>
  </si>
  <si>
    <t>5.4.</t>
  </si>
  <si>
    <t>Sve isto kao i tačka 5.3 samo razvodni orman RO-2. Orman opremiti prema jednopolnoj šemi.</t>
  </si>
  <si>
    <t>5.5.</t>
  </si>
  <si>
    <t>Sve isto kao i tačka 5.3 samo razvodni orman RO-3. Orman opremiti prema jednopolnoj šemi.</t>
  </si>
  <si>
    <t>VI</t>
  </si>
  <si>
    <t>INSTALACIJA UZEMLJENJA I GROMOBRANA</t>
  </si>
  <si>
    <t>6.1.</t>
  </si>
  <si>
    <t>Isporučiti i postaviti u zemljani rov oko objekta u temelje u sloj mršavog betona pocinkovanu traku  FeZn 30 x 4 mm kao uzemljivač.</t>
  </si>
  <si>
    <t>6.2.</t>
  </si>
  <si>
    <t>Isporučiti i postaviti po krovu objekta pocinkovanu traku  FeZn 25 x 3 mm na potpore.</t>
  </si>
  <si>
    <t>6.3.</t>
  </si>
  <si>
    <t>Isporučiti i postaviti pocinkovanu traku  FeZn 30 x 4 mm od uzemljivača do mernog spoja kao odvodno – dovodni vod. Traka se postavlja na zid. Prosečna dužina poc. trake je 3m</t>
  </si>
  <si>
    <t>6.4.</t>
  </si>
  <si>
    <t>Isporučiti i postaviti poc.traku FeZn 25x3 mm od mernog spoja do prihvatnog voda kao odvodno - dovodni vod. Poc. traka se postavlja na zid. Pod pozicijom se podrazumevaju i nosači za ugradnju na zid (na svakih 1,0m). Prosečna dužina trake je 4m.</t>
  </si>
  <si>
    <t>Na mestima ventilisane fasade traku voditi unutra šupljine ili termičke izolacije.</t>
  </si>
  <si>
    <t>6.5.</t>
  </si>
  <si>
    <t>Isporučiti i postaviti poc. traku FeZn 30x4 mm od uzemljivača do pojedinih metalnih masa, oluka, ormana i dr. kao izvod za uzemljenje. Prosečna dužina izvoda je 3,0 m</t>
  </si>
  <si>
    <t>6.6.</t>
  </si>
  <si>
    <t>Isporučiti i formirati  na naznačenom mestu  merni spoj pomoću ukrsnog komada traka-traka.</t>
  </si>
  <si>
    <t>6.7.</t>
  </si>
  <si>
    <t>Isporučiti i izvršiti međusobno povezivanje između oluka (metalnog opšiva) i prihvatnog voda pomoću hvataljke za oluk.</t>
  </si>
  <si>
    <t>6.8.</t>
  </si>
  <si>
    <t>Isporučiti i izvršiti povezivanje između olučne vertikale i izvoda za uzemljenje pomoću obujmice za oluk.</t>
  </si>
  <si>
    <t>6.9.</t>
  </si>
  <si>
    <t>Isporučiti i izvršiti sva međusobna povezivanja uzemljivača (trake) sa izvodima za uzemljenje pomoću ukrsnog komada traka-traka.</t>
  </si>
  <si>
    <t>AUTOMATSKA DETEKCIJA I DOJAVA POŽARA</t>
  </si>
  <si>
    <t>Centrala za dojavu požara sa jednom petljom i svim potrebnim interfejsima, prema karakteristikama u tehničkom opisu, isporuka i montaža, UTC Fire &amp; Security KFP-AF1 ili sl. po EN-54 standardu - isporuka i montaža</t>
  </si>
  <si>
    <t>kpt.</t>
  </si>
  <si>
    <t>Kućište sa akumulatorskim baterijama (2 kom) za centralu 12V/33A, isporuka i montaža</t>
  </si>
  <si>
    <t xml:space="preserve">Adresibilni automatski optički javljač požara sa podnožjem, isporuka i montaža UTC Fire &amp; Security KL-731A + KZ-700 ili sl. po EN-54 standardu </t>
  </si>
  <si>
    <t>kom.</t>
  </si>
  <si>
    <t xml:space="preserve">Adresibilni automatski termički javljač požara sa podnožjem, isporuka i montaža UTC Fire &amp; Security KL-710A + KZ-700 ili sl. po EN-54 standardu </t>
  </si>
  <si>
    <t xml:space="preserve">Adresibilni ručni javljač požara,  isporuka i montaža, UTC Fire &amp; Security KAL-455 ili sl. po EN-54 standardu </t>
  </si>
  <si>
    <t>Alarmna sirena za unutrašnje postavljanje, isporuka i montaža</t>
  </si>
  <si>
    <r>
      <rPr>
        <sz val="11"/>
        <rFont val="Arial"/>
        <charset val="134"/>
      </rPr>
      <t>GSM komunikator,</t>
    </r>
    <r>
      <rPr>
        <b/>
        <sz val="11"/>
        <rFont val="Arial"/>
        <charset val="134"/>
      </rPr>
      <t xml:space="preserve"> </t>
    </r>
    <r>
      <rPr>
        <sz val="11"/>
        <rFont val="Arial"/>
        <charset val="134"/>
      </rPr>
      <t>isporuka i montaža</t>
    </r>
  </si>
  <si>
    <t>Kabel za realizaciju alarmne petlje tip Ј-H(St)H 2x2x0,8mm, položen u kanalicama ili fleksibilnom crevu, isporuka i montaža (cena kanalice ili creva, kabla i polaganja)</t>
  </si>
  <si>
    <t>m.</t>
  </si>
  <si>
    <t>Kabel za napajanje centrale i napojnih jedinica  NHXHX 3x1,5mm², isporuka i montaža</t>
  </si>
  <si>
    <r>
      <rPr>
        <sz val="11"/>
        <rFont val="Arial"/>
        <charset val="134"/>
      </rPr>
      <t xml:space="preserve">Kabel za sirene </t>
    </r>
    <r>
      <rPr>
        <b/>
        <sz val="11"/>
        <rFont val="Arial"/>
        <charset val="134"/>
      </rPr>
      <t>Ј-</t>
    </r>
    <r>
      <rPr>
        <sz val="11"/>
        <rFont val="Arial"/>
        <charset val="134"/>
      </rPr>
      <t>H</t>
    </r>
    <r>
      <rPr>
        <b/>
        <sz val="11"/>
        <rFont val="Arial"/>
        <charset val="134"/>
      </rPr>
      <t>(St)</t>
    </r>
    <r>
      <rPr>
        <sz val="11"/>
        <rFont val="Arial"/>
        <charset val="134"/>
      </rPr>
      <t>H</t>
    </r>
    <r>
      <rPr>
        <b/>
        <sz val="11"/>
        <rFont val="Arial"/>
        <charset val="134"/>
      </rPr>
      <t xml:space="preserve"> </t>
    </r>
    <r>
      <rPr>
        <sz val="11"/>
        <rFont val="Arial"/>
        <charset val="134"/>
      </rPr>
      <t>2x2x0,8mmFE180/E30, isporuka i montaža komplet sa svim priborom (tiple. vijci, obujmice) po standardu za ovaj tip kabla</t>
    </r>
  </si>
  <si>
    <t>Ostali materijal - pločice za označavanje elemenata, nosači bužiri, šrafovi, ppsmeša za zatvaranje prodora kroz zidove požarnih sektora i dr. neophodni za realizaciju sistema, isporuka i montaža</t>
  </si>
  <si>
    <t>pauš.</t>
  </si>
  <si>
    <t>Radovi na realizaciji sistema, postavljanje centrale, javljača, kablova između njih, upotreba platforme za rad na visini, priključenje i puštanje sistema u rad, funkcionalno podešavanje, obuka korisnika, izdavanje zapisnika za MUP</t>
  </si>
  <si>
    <t>Izrada projekta izvedenog objekta</t>
  </si>
  <si>
    <t>MAŠINSKE INSTALACIJE</t>
  </si>
  <si>
    <t>DEMONTAŽA POSTOJEĆE OPREME</t>
  </si>
  <si>
    <t xml:space="preserve">Pripremni radovi, pražnjenje postojeće instalacije </t>
  </si>
  <si>
    <t>paušalno</t>
  </si>
  <si>
    <t>Demontirati radijatorske baterije u celom objektu</t>
  </si>
  <si>
    <t>- demontirati radijatorske ventile na svim baterijama</t>
  </si>
  <si>
    <t>- demontirati radijatorske navijke na svim baterijama</t>
  </si>
  <si>
    <t>- demontirati odzračne slavine na svim baterijama</t>
  </si>
  <si>
    <t>- demontirane radijatore očistiti i spremiti za novu montažu na projektovane lokacije</t>
  </si>
  <si>
    <t>kompletno</t>
  </si>
  <si>
    <t>Demontirati postojeću cevnu mrežu</t>
  </si>
  <si>
    <t>- demontiranu mrežu ukloniti sa gradilišta</t>
  </si>
  <si>
    <t xml:space="preserve"> </t>
  </si>
  <si>
    <t>Demontirati opremu u kotlarnici (pumpe, ekspantionu posudu, armaturu)</t>
  </si>
  <si>
    <t>- demontiranu opremu predati investitoru</t>
  </si>
  <si>
    <t>RADIJATORSKO GREJANJE</t>
  </si>
  <si>
    <t xml:space="preserve">Isporuka i montaža panelnih radijatora Jugoterm Niš, za radne pritiske do 6 bar, površinski zaštićeni i ofarbani u boju po izboru Investitora </t>
  </si>
  <si>
    <t>tip 22-800/600</t>
  </si>
  <si>
    <t>tip 22-400/600</t>
  </si>
  <si>
    <t>tip 11-500/600</t>
  </si>
  <si>
    <t>tip 11-400/600</t>
  </si>
  <si>
    <t>tip 11-400/400</t>
  </si>
  <si>
    <t>Isporuka i montaža držača panelnih radijatora</t>
  </si>
  <si>
    <t>Isporuka i montaža konzola ili nogu za člankaste radijatore</t>
  </si>
  <si>
    <t xml:space="preserve">deo NUT (držač)                            </t>
  </si>
  <si>
    <t xml:space="preserve">deo KUD (zidni)                           </t>
  </si>
  <si>
    <t>Isporuka i montaža držača za radijatore</t>
  </si>
  <si>
    <t xml:space="preserve">deo PUT-v                                    </t>
  </si>
  <si>
    <t>Isporuka i montaža konzole za UTZ-R radijatore</t>
  </si>
  <si>
    <t>Isporuka i montaža čepova za radijatore DN25</t>
  </si>
  <si>
    <t>Isporuka i montaža termostatski radijatorski ventila</t>
  </si>
  <si>
    <t xml:space="preserve">DN15 </t>
  </si>
  <si>
    <t xml:space="preserve">Isporuka i montaža termostatske glave </t>
  </si>
  <si>
    <t>Isporuka i montaža radijatorskih navijaka</t>
  </si>
  <si>
    <t>1/2"</t>
  </si>
  <si>
    <t xml:space="preserve">Isporuka i montaža odzračnih ventila za ugradnju na svaki radijator </t>
  </si>
  <si>
    <t>3/8"</t>
  </si>
  <si>
    <t xml:space="preserve">Isporuka i montaža slavine za punjenje i pražnjenje </t>
  </si>
  <si>
    <t>Izrada i montaža duplih veza za grejna tela</t>
  </si>
  <si>
    <t>Isporuka i montaža crnih bezšavnih cevi za centralno grejanje prema SRPS EN10216-2:2014</t>
  </si>
  <si>
    <t>DN 15</t>
  </si>
  <si>
    <t>DN 20</t>
  </si>
  <si>
    <t>DN 25</t>
  </si>
  <si>
    <t>Pomoćni materijal za montažu cevi kao što su: konzole, vešalice, obujmice, rozetne za cevi, kiseonik, disu gas, elektrode za zavarivanje, hamb. lukovi i td. (Uzima se 50%, od cevne instalacije)</t>
  </si>
  <si>
    <t>Čišćenje radijatora Te-600/110 i bojenje lak bojom otpornom na toplotu dva puta</t>
  </si>
  <si>
    <r>
      <rPr>
        <sz val="11"/>
        <rFont val="Arial"/>
        <charset val="134"/>
      </rPr>
      <t>m</t>
    </r>
    <r>
      <rPr>
        <vertAlign val="superscript"/>
        <sz val="11"/>
        <rFont val="Arial"/>
        <charset val="134"/>
      </rPr>
      <t>2</t>
    </r>
  </si>
  <si>
    <t>Montaža demontiranih postojećih radijatora na nove lokacije</t>
  </si>
  <si>
    <t xml:space="preserve">Čišćenje i premazivanje zaštitnom bojom dva puta novoprojetovanog cevovda </t>
  </si>
  <si>
    <t>Bojenje lak bojom otpornom na toplotu dva puta postojećih i novoprojektovanih cevi</t>
  </si>
  <si>
    <t>Isporuka i montaža izolacije crnih cevi standardnim izolacionim plaštom za cevi</t>
  </si>
  <si>
    <t>DN25</t>
  </si>
  <si>
    <t>RADOVI U KOTLARNICI</t>
  </si>
  <si>
    <t>Isporuka i montaža elektro kotla MIKOTERM tip mTronic7000 12kW</t>
  </si>
  <si>
    <t>podela stepeni snage 6x2 kW</t>
  </si>
  <si>
    <t>U=3F/400V/50Hz</t>
  </si>
  <si>
    <t>IP40</t>
  </si>
  <si>
    <t>potrebni glavni osigurači 3x25A</t>
  </si>
  <si>
    <t>minimalni poprečni presek kabla za trofazno naoajanje</t>
  </si>
  <si>
    <t>sa sigurnosnim ventilom po=3 bar</t>
  </si>
  <si>
    <t>max dopušten radni pritisak 2,2 bar</t>
  </si>
  <si>
    <t>minimalni dopušteni radni pritisak 0,8 bar</t>
  </si>
  <si>
    <t>max temperatura kotla 80oC</t>
  </si>
  <si>
    <t>zapremina vode u sudu kotla 12,5 l</t>
  </si>
  <si>
    <t>zapremina ekspanzione posude 8 lit</t>
  </si>
  <si>
    <t>masaduređaja 25 kg</t>
  </si>
  <si>
    <t>dimenzije 740x430x230mm</t>
  </si>
  <si>
    <t>mikroprocesorska jedinica EK_CPU_1_3</t>
  </si>
  <si>
    <t xml:space="preserve">Isporuka i montaža cirkulacione pumpe </t>
  </si>
  <si>
    <t>- proizvod WILO tip STAR-RS 25/4</t>
  </si>
  <si>
    <r>
      <rPr>
        <sz val="11"/>
        <rFont val="Arial"/>
        <charset val="134"/>
      </rPr>
      <t>V= 1 m</t>
    </r>
    <r>
      <rPr>
        <vertAlign val="superscript"/>
        <sz val="11"/>
        <rFont val="Arial"/>
        <charset val="134"/>
      </rPr>
      <t>3</t>
    </r>
    <r>
      <rPr>
        <sz val="11"/>
        <rFont val="Arial"/>
        <charset val="134"/>
      </rPr>
      <t>/h</t>
    </r>
  </si>
  <si>
    <t>H= 27 kPa</t>
  </si>
  <si>
    <t>N=160W</t>
  </si>
  <si>
    <t>I=0,21A</t>
  </si>
  <si>
    <t>U= 1f/230V/50Hz</t>
  </si>
  <si>
    <t>IP44 F</t>
  </si>
  <si>
    <t>Isporuka i montaža kuglastih slavina za toplu i hladnu vodu, PN16</t>
  </si>
  <si>
    <t>Isporuka i montaža odzračnog suda DN125x230,</t>
  </si>
  <si>
    <t>Isporuka i montaža manometra/termometra opsega, sa pratećim mufom.</t>
  </si>
  <si>
    <r>
      <rPr>
        <sz val="11"/>
        <rFont val="Arial"/>
        <charset val="134"/>
      </rPr>
      <t>0-100</t>
    </r>
    <r>
      <rPr>
        <vertAlign val="superscript"/>
        <sz val="11"/>
        <rFont val="Arial"/>
        <charset val="134"/>
      </rPr>
      <t xml:space="preserve"> o</t>
    </r>
    <r>
      <rPr>
        <sz val="11"/>
        <rFont val="Arial"/>
        <charset val="134"/>
      </rPr>
      <t>C</t>
    </r>
  </si>
  <si>
    <t>0-6 bar</t>
  </si>
  <si>
    <t>OPŠTI RADOVI</t>
  </si>
  <si>
    <t xml:space="preserve">Pripremni radovi na otvaranju gradilišta, smeštaju opreme i materiala, prenošenju podataka iz projekta i vršenje rasporeda opreme, upoznavanje sa postojećom instalacijom u objekat i sl. </t>
  </si>
  <si>
    <t xml:space="preserve">Probijanje zida i medjuspratne konstrukcije za prodor cevi. Delove cevi kroz prodore zidova i tavanice zaštititi pvc bužirom. </t>
  </si>
  <si>
    <t>Ispiranje cevne mreže hladnom vodom više puta, sve dok ne pođe čista voda. Po izvršenom ispiranju sačiniti zapisnik od strane izvođača radova, nadzornog organa i investitora.</t>
  </si>
  <si>
    <t>Hladna proba instalacije (na čvrstoću) vodenim pritiskom u trajanju od šest časova sa osmatranjem od 24 h. Po izvršenom ispitivanju sačiniti zapisnik od strane Izvođača radova, Nadzornog organa i Investitora.</t>
  </si>
  <si>
    <t>Topla proba izrađene instalacije, u trajanju od 6.časova sa finom regulacijom, sačinjavanje zapisnika od strane Izvođača radova, nadzornog organa i Investitora.</t>
  </si>
  <si>
    <t>Puštanje u rad kompletne instalacije sa finom regulacijom i obukom ovlašćenog korisnika za rukovanje i upravljanje postrojenjem.</t>
  </si>
  <si>
    <t>Završni radovi sa primopredajom instalacije,tehničke dokumentacije, obukom korisnika, sačinjavanjem zapisnika od strane Izvođača, Nadzornog organa i Investitora. i slično.</t>
  </si>
  <si>
    <t>Zatvaranje gradilišta, utovar i odvoz viška materijala, čišćenje prostora i transportni troškovi</t>
  </si>
  <si>
    <t>OPREMA ZA ZAŠTITU OD POŽARA</t>
  </si>
  <si>
    <r>
      <rPr>
        <sz val="11"/>
        <rFont val="Arial"/>
        <charset val="134"/>
      </rPr>
      <t>Nabavka ručnog prenosnog aparata tipa „CO</t>
    </r>
    <r>
      <rPr>
        <vertAlign val="subscript"/>
        <sz val="11"/>
        <rFont val="Arial"/>
        <charset val="134"/>
      </rPr>
      <t>2</t>
    </r>
    <r>
      <rPr>
        <sz val="11"/>
        <rFont val="Arial"/>
        <charset val="134"/>
      </rPr>
      <t>-5kg“</t>
    </r>
  </si>
  <si>
    <t>Nabavka ručnog prenosnog aparata tipa „S-6A“</t>
  </si>
  <si>
    <t>Ugradnja PP aparata sa visilicama sa tiplovanjem u zid ili stub</t>
  </si>
  <si>
    <t>Nabavka oznake lokacije za PP aparate prema tipu</t>
  </si>
  <si>
    <t>Nabavka oznake lokacije za unutrašnji zidni hidrant</t>
  </si>
  <si>
    <t xml:space="preserve">Nabavka i ugradnja tabli oznaka za pravce evakuacije prema evakuacionim izlazima </t>
  </si>
  <si>
    <t>Nabavka i ugradnja tabli sa natpisom EVAKUACIONA VRATA</t>
  </si>
  <si>
    <t>Nepredviđeni radovi (5% od ukupne vrednosti  radova). Obračun paušalno.</t>
  </si>
  <si>
    <t>Obračun paušalno</t>
  </si>
  <si>
    <t>pauš</t>
  </si>
  <si>
    <t>Ponuđači su dužni da uz ponudu dostave izjavu na sopstvenom memorandumu, datu pod punom materijalnom i krivičnom odgovornošću, kojom će potvrditi da će u slučaju dodele Ugovora, izvršiti predmetne radove, u potpunosti na način predviđen tehničkom specifikacijom.</t>
  </si>
</sst>
</file>

<file path=xl/styles.xml><?xml version="1.0" encoding="utf-8"?>
<styleSheet xmlns="http://schemas.openxmlformats.org/spreadsheetml/2006/main">
  <numFmts count="6">
    <numFmt numFmtId="176" formatCode="_ * #,##0_ ;_ * \-#,##0_ ;_ * &quot;-&quot;_ ;_ @_ "/>
    <numFmt numFmtId="43" formatCode="_(* #,##0.00_);_(* \(#,##0.00\);_(* &quot;-&quot;??_);_(@_)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#,###.00"/>
    <numFmt numFmtId="178" formatCode="0.0"/>
  </numFmts>
  <fonts count="38">
    <font>
      <sz val="12"/>
      <color theme="1"/>
      <name val="Arial"/>
      <charset val="134"/>
    </font>
    <font>
      <sz val="10"/>
      <name val="Arial"/>
      <charset val="134"/>
    </font>
    <font>
      <sz val="12"/>
      <name val="Arial"/>
      <charset val="238"/>
    </font>
    <font>
      <sz val="12"/>
      <name val="Arial"/>
      <charset val="134"/>
    </font>
    <font>
      <sz val="11"/>
      <name val="Arial"/>
      <charset val="134"/>
    </font>
    <font>
      <b/>
      <sz val="11"/>
      <name val="Arial"/>
      <charset val="134"/>
    </font>
    <font>
      <b/>
      <sz val="11"/>
      <name val="Arial"/>
      <charset val="238"/>
    </font>
    <font>
      <i/>
      <sz val="11"/>
      <name val="Arial"/>
      <charset val="134"/>
    </font>
    <font>
      <b/>
      <i/>
      <sz val="11"/>
      <name val="Arial"/>
      <charset val="134"/>
    </font>
    <font>
      <b/>
      <sz val="11"/>
      <color indexed="8"/>
      <name val="Arial"/>
      <charset val="134"/>
    </font>
    <font>
      <sz val="11"/>
      <color rgb="FFFF0000"/>
      <name val="Arial"/>
      <charset val="134"/>
    </font>
    <font>
      <sz val="10"/>
      <name val="Arial"/>
      <charset val="238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Arial"/>
      <charset val="134"/>
    </font>
    <font>
      <sz val="12"/>
      <color indexed="8"/>
      <name val="Arial"/>
      <charset val="1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2"/>
      <color theme="3"/>
      <name val="Arial"/>
      <charset val="134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3"/>
      <color indexed="62"/>
      <name val="Arial"/>
      <charset val="1"/>
    </font>
    <font>
      <sz val="10"/>
      <name val="Helvetica_Lat"/>
      <charset val="134"/>
    </font>
    <font>
      <vertAlign val="superscript"/>
      <sz val="11"/>
      <name val="Arial"/>
      <charset val="134"/>
    </font>
    <font>
      <vertAlign val="subscript"/>
      <sz val="1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hair">
        <color theme="4" tint="0.39994506668294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44"/>
      </bottom>
      <diagonal/>
    </border>
  </borders>
  <cellStyleXfs count="53">
    <xf numFmtId="0" fontId="0" fillId="0" borderId="0"/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176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4" fillId="0" borderId="13" applyNumberFormat="0" applyFill="0" applyAlignment="0" applyProtection="0"/>
    <xf numFmtId="0" fontId="13" fillId="5" borderId="10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/>
    <xf numFmtId="0" fontId="30" fillId="0" borderId="0" applyNumberFormat="0" applyFill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2" fillId="3" borderId="16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5" fillId="0" borderId="0"/>
    <xf numFmtId="0" fontId="0" fillId="18" borderId="0" applyNumberFormat="0" applyBorder="0" applyAlignment="0" applyProtection="0"/>
    <xf numFmtId="0" fontId="18" fillId="2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4" fillId="0" borderId="17"/>
    <xf numFmtId="0" fontId="14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5" fillId="12" borderId="0"/>
    <xf numFmtId="0" fontId="1" fillId="0" borderId="0"/>
  </cellStyleXfs>
  <cellXfs count="168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0" fontId="4" fillId="0" borderId="1" xfId="0" applyNumberFormat="1" applyFont="1" applyFill="1" applyBorder="1" applyAlignment="1">
      <alignment horizontal="center" vertical="top"/>
    </xf>
    <xf numFmtId="4" fontId="4" fillId="0" borderId="1" xfId="2" applyNumberFormat="1" applyFont="1" applyFill="1" applyBorder="1" applyAlignment="1">
      <alignment horizontal="right" vertical="top"/>
    </xf>
    <xf numFmtId="2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justify" vertical="top"/>
    </xf>
    <xf numFmtId="0" fontId="5" fillId="0" borderId="0" xfId="0" applyFont="1" applyFill="1" applyBorder="1" applyAlignment="1">
      <alignment horizontal="center" vertical="top" wrapText="1"/>
    </xf>
    <xf numFmtId="4" fontId="4" fillId="0" borderId="0" xfId="2" applyNumberFormat="1" applyFont="1" applyFill="1" applyBorder="1" applyAlignment="1">
      <alignment horizontal="right" vertical="top"/>
    </xf>
    <xf numFmtId="2" fontId="5" fillId="0" borderId="2" xfId="0" applyNumberFormat="1" applyFont="1" applyFill="1" applyBorder="1" applyAlignment="1">
      <alignment horizontal="center" vertical="top"/>
    </xf>
    <xf numFmtId="0" fontId="5" fillId="0" borderId="2" xfId="11" applyFont="1" applyFill="1" applyBorder="1" applyAlignment="1">
      <alignment horizontal="justify" vertical="top"/>
    </xf>
    <xf numFmtId="0" fontId="5" fillId="0" borderId="2" xfId="0" applyFont="1" applyFill="1" applyBorder="1" applyAlignment="1">
      <alignment horizontal="center" vertical="top" wrapText="1"/>
    </xf>
    <xf numFmtId="4" fontId="4" fillId="0" borderId="2" xfId="2" applyNumberFormat="1" applyFont="1" applyFill="1" applyBorder="1" applyAlignment="1">
      <alignment horizontal="right" vertical="top"/>
    </xf>
    <xf numFmtId="2" fontId="5" fillId="0" borderId="3" xfId="0" applyNumberFormat="1" applyFont="1" applyFill="1" applyBorder="1" applyAlignment="1">
      <alignment horizontal="center" vertical="top"/>
    </xf>
    <xf numFmtId="0" fontId="4" fillId="0" borderId="3" xfId="11" applyFont="1" applyFill="1" applyBorder="1" applyAlignment="1">
      <alignment horizontal="justify" vertical="top"/>
    </xf>
    <xf numFmtId="0" fontId="5" fillId="0" borderId="3" xfId="0" applyFont="1" applyFill="1" applyBorder="1" applyAlignment="1">
      <alignment horizontal="center" vertical="top" wrapText="1"/>
    </xf>
    <xf numFmtId="4" fontId="4" fillId="0" borderId="3" xfId="2" applyNumberFormat="1" applyFont="1" applyFill="1" applyBorder="1" applyAlignment="1">
      <alignment horizontal="right" vertical="top"/>
    </xf>
    <xf numFmtId="0" fontId="5" fillId="0" borderId="3" xfId="11" applyFont="1" applyFill="1" applyBorder="1" applyAlignment="1">
      <alignment horizontal="justify" vertical="top"/>
    </xf>
    <xf numFmtId="2" fontId="5" fillId="0" borderId="4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justify" vertical="top"/>
    </xf>
    <xf numFmtId="0" fontId="5" fillId="0" borderId="4" xfId="0" applyFont="1" applyFill="1" applyBorder="1" applyAlignment="1">
      <alignment horizontal="center" vertical="top"/>
    </xf>
    <xf numFmtId="4" fontId="5" fillId="0" borderId="4" xfId="2" applyNumberFormat="1" applyFont="1" applyFill="1" applyBorder="1" applyAlignment="1">
      <alignment horizontal="right" vertical="top"/>
    </xf>
    <xf numFmtId="0" fontId="5" fillId="0" borderId="2" xfId="0" applyNumberFormat="1" applyFont="1" applyFill="1" applyBorder="1" applyAlignment="1">
      <alignment horizontal="center" vertical="top"/>
    </xf>
    <xf numFmtId="0" fontId="5" fillId="0" borderId="2" xfId="19" applyFont="1" applyFill="1" applyBorder="1" applyAlignment="1">
      <alignment horizontal="justify" vertical="top"/>
    </xf>
    <xf numFmtId="0" fontId="5" fillId="0" borderId="2" xfId="0" applyFont="1" applyFill="1" applyBorder="1" applyAlignment="1">
      <alignment horizontal="center" vertical="top"/>
    </xf>
    <xf numFmtId="4" fontId="5" fillId="0" borderId="2" xfId="2" applyNumberFormat="1" applyFont="1" applyFill="1" applyBorder="1" applyAlignment="1">
      <alignment horizontal="right" vertical="top"/>
    </xf>
    <xf numFmtId="2" fontId="5" fillId="0" borderId="5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justify" vertical="top"/>
    </xf>
    <xf numFmtId="0" fontId="5" fillId="0" borderId="5" xfId="0" applyFont="1" applyFill="1" applyBorder="1" applyAlignment="1">
      <alignment horizontal="center" vertical="top"/>
    </xf>
    <xf numFmtId="4" fontId="5" fillId="0" borderId="5" xfId="2" applyNumberFormat="1" applyFont="1" applyFill="1" applyBorder="1" applyAlignment="1">
      <alignment horizontal="right" vertical="top"/>
    </xf>
    <xf numFmtId="2" fontId="5" fillId="0" borderId="6" xfId="0" applyNumberFormat="1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justify" vertical="top"/>
    </xf>
    <xf numFmtId="0" fontId="5" fillId="0" borderId="6" xfId="0" applyFont="1" applyFill="1" applyBorder="1" applyAlignment="1">
      <alignment horizontal="center" vertical="top"/>
    </xf>
    <xf numFmtId="4" fontId="5" fillId="0" borderId="6" xfId="2" applyNumberFormat="1" applyFont="1" applyFill="1" applyBorder="1" applyAlignment="1">
      <alignment horizontal="right" vertical="top"/>
    </xf>
    <xf numFmtId="0" fontId="4" fillId="0" borderId="6" xfId="0" applyFont="1" applyFill="1" applyBorder="1" applyAlignment="1">
      <alignment horizontal="justify" vertical="top"/>
    </xf>
    <xf numFmtId="0" fontId="4" fillId="0" borderId="6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center" vertical="top"/>
    </xf>
    <xf numFmtId="4" fontId="4" fillId="0" borderId="6" xfId="2" applyNumberFormat="1" applyFont="1" applyFill="1" applyBorder="1" applyAlignment="1">
      <alignment horizontal="right" vertical="top"/>
    </xf>
    <xf numFmtId="0" fontId="4" fillId="0" borderId="4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center" vertical="top"/>
    </xf>
    <xf numFmtId="4" fontId="4" fillId="0" borderId="4" xfId="2" applyNumberFormat="1" applyFont="1" applyFill="1" applyBorder="1" applyAlignment="1">
      <alignment horizontal="right" vertical="top"/>
    </xf>
    <xf numFmtId="49" fontId="4" fillId="0" borderId="4" xfId="0" applyNumberFormat="1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center" vertical="top"/>
    </xf>
    <xf numFmtId="0" fontId="5" fillId="0" borderId="3" xfId="0" applyNumberFormat="1" applyFont="1" applyFill="1" applyBorder="1" applyAlignment="1">
      <alignment horizontal="center" vertical="top"/>
    </xf>
    <xf numFmtId="0" fontId="5" fillId="0" borderId="3" xfId="19" applyFont="1" applyFill="1" applyBorder="1" applyAlignment="1">
      <alignment horizontal="justify" vertical="top"/>
    </xf>
    <xf numFmtId="0" fontId="4" fillId="0" borderId="3" xfId="0" applyFont="1" applyFill="1" applyBorder="1" applyAlignment="1">
      <alignment horizontal="center" vertical="top"/>
    </xf>
    <xf numFmtId="2" fontId="4" fillId="0" borderId="6" xfId="0" applyNumberFormat="1" applyFont="1" applyFill="1" applyBorder="1" applyAlignment="1">
      <alignment horizontal="center" vertical="top"/>
    </xf>
    <xf numFmtId="2" fontId="4" fillId="0" borderId="3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justify" vertical="top" wrapText="1"/>
    </xf>
    <xf numFmtId="49" fontId="5" fillId="0" borderId="2" xfId="0" applyNumberFormat="1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justify" vertical="top" wrapText="1"/>
    </xf>
    <xf numFmtId="49" fontId="4" fillId="0" borderId="6" xfId="0" applyNumberFormat="1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center" vertical="top"/>
    </xf>
    <xf numFmtId="4" fontId="4" fillId="0" borderId="5" xfId="2" applyNumberFormat="1" applyFont="1" applyFill="1" applyBorder="1" applyAlignment="1">
      <alignment horizontal="right" vertical="top"/>
    </xf>
    <xf numFmtId="49" fontId="4" fillId="0" borderId="6" xfId="0" applyNumberFormat="1" applyFont="1" applyBorder="1" applyAlignment="1">
      <alignment horizontal="justify" vertical="top" wrapText="1"/>
    </xf>
    <xf numFmtId="0" fontId="4" fillId="0" borderId="7" xfId="0" applyFont="1" applyFill="1" applyBorder="1" applyAlignment="1">
      <alignment horizontal="center" vertical="top"/>
    </xf>
    <xf numFmtId="4" fontId="4" fillId="0" borderId="7" xfId="2" applyNumberFormat="1" applyFont="1" applyFill="1" applyBorder="1" applyAlignment="1" applyProtection="1">
      <alignment horizontal="right" vertical="top"/>
    </xf>
    <xf numFmtId="2" fontId="4" fillId="0" borderId="4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0" fontId="5" fillId="0" borderId="7" xfId="0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horizontal="center" vertical="top" wrapText="1"/>
    </xf>
    <xf numFmtId="4" fontId="4" fillId="0" borderId="7" xfId="0" applyNumberFormat="1" applyFont="1" applyFill="1" applyBorder="1" applyAlignment="1">
      <alignment horizontal="right" vertical="top" wrapText="1"/>
    </xf>
    <xf numFmtId="0" fontId="4" fillId="0" borderId="6" xfId="0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center" vertical="top"/>
    </xf>
    <xf numFmtId="4" fontId="5" fillId="0" borderId="7" xfId="2" applyNumberFormat="1" applyFont="1" applyFill="1" applyBorder="1" applyAlignment="1" applyProtection="1">
      <alignment horizontal="right" vertical="top"/>
    </xf>
    <xf numFmtId="0" fontId="4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justify" vertical="top"/>
    </xf>
    <xf numFmtId="2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justify" vertical="top"/>
    </xf>
    <xf numFmtId="0" fontId="4" fillId="0" borderId="0" xfId="0" applyFont="1" applyFill="1" applyBorder="1" applyAlignment="1">
      <alignment vertical="top"/>
    </xf>
    <xf numFmtId="4" fontId="4" fillId="0" borderId="0" xfId="0" applyNumberFormat="1" applyFont="1" applyFill="1" applyBorder="1" applyAlignment="1">
      <alignment horizontal="right" vertical="top"/>
    </xf>
    <xf numFmtId="4" fontId="6" fillId="0" borderId="6" xfId="0" applyNumberFormat="1" applyFont="1" applyBorder="1" applyAlignment="1">
      <alignment horizontal="left" vertical="top"/>
    </xf>
    <xf numFmtId="0" fontId="5" fillId="0" borderId="6" xfId="0" applyFont="1" applyBorder="1" applyAlignment="1">
      <alignment horizontal="justify" vertical="top"/>
    </xf>
    <xf numFmtId="0" fontId="4" fillId="0" borderId="6" xfId="0" applyFont="1" applyBorder="1" applyAlignment="1">
      <alignment horizontal="right"/>
    </xf>
    <xf numFmtId="0" fontId="4" fillId="0" borderId="6" xfId="0" applyFont="1" applyBorder="1" applyAlignment="1">
      <alignment horizontal="left" vertical="top"/>
    </xf>
    <xf numFmtId="0" fontId="7" fillId="0" borderId="6" xfId="0" applyFont="1" applyBorder="1" applyAlignment="1">
      <alignment horizontal="justify" wrapText="1"/>
    </xf>
    <xf numFmtId="0" fontId="8" fillId="0" borderId="6" xfId="0" applyFont="1" applyBorder="1" applyAlignment="1">
      <alignment wrapText="1"/>
    </xf>
    <xf numFmtId="0" fontId="5" fillId="0" borderId="6" xfId="0" applyFont="1" applyBorder="1" applyAlignment="1">
      <alignment horizontal="justify"/>
    </xf>
    <xf numFmtId="0" fontId="5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justify" vertical="top"/>
    </xf>
    <xf numFmtId="0" fontId="4" fillId="0" borderId="6" xfId="0" applyFont="1" applyBorder="1"/>
    <xf numFmtId="0" fontId="7" fillId="0" borderId="6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justify" vertical="top" wrapText="1"/>
    </xf>
    <xf numFmtId="0" fontId="4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2" fontId="5" fillId="0" borderId="7" xfId="0" applyNumberFormat="1" applyFont="1" applyFill="1" applyBorder="1" applyAlignment="1">
      <alignment horizontal="center" vertical="top"/>
    </xf>
    <xf numFmtId="4" fontId="4" fillId="0" borderId="7" xfId="0" applyNumberFormat="1" applyFont="1" applyFill="1" applyBorder="1" applyAlignment="1">
      <alignment horizontal="right" vertical="top"/>
    </xf>
    <xf numFmtId="2" fontId="4" fillId="0" borderId="7" xfId="0" applyNumberFormat="1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left" vertical="top" wrapText="1"/>
    </xf>
    <xf numFmtId="4" fontId="4" fillId="0" borderId="7" xfId="0" applyNumberFormat="1" applyFont="1" applyFill="1" applyBorder="1" applyAlignment="1">
      <alignment horizontal="center" vertical="top"/>
    </xf>
    <xf numFmtId="49" fontId="4" fillId="0" borderId="7" xfId="52" applyNumberFormat="1" applyFont="1" applyFill="1" applyBorder="1" applyAlignment="1">
      <alignment horizontal="center" wrapText="1"/>
    </xf>
    <xf numFmtId="4" fontId="4" fillId="0" borderId="7" xfId="52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 vertical="top" wrapText="1"/>
    </xf>
    <xf numFmtId="2" fontId="6" fillId="0" borderId="6" xfId="0" applyNumberFormat="1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justify" vertical="top"/>
    </xf>
    <xf numFmtId="0" fontId="4" fillId="0" borderId="6" xfId="0" applyFont="1" applyFill="1" applyBorder="1" applyAlignment="1">
      <alignment vertical="top"/>
    </xf>
    <xf numFmtId="4" fontId="4" fillId="0" borderId="6" xfId="0" applyNumberFormat="1" applyFont="1" applyFill="1" applyBorder="1" applyAlignment="1">
      <alignment horizontal="right" vertical="top"/>
    </xf>
    <xf numFmtId="0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4" fontId="5" fillId="0" borderId="6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top"/>
    </xf>
    <xf numFmtId="0" fontId="5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/>
    </xf>
    <xf numFmtId="0" fontId="5" fillId="0" borderId="6" xfId="0" applyFont="1" applyFill="1" applyBorder="1" applyAlignment="1">
      <alignment vertical="top"/>
    </xf>
    <xf numFmtId="0" fontId="5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Border="1" applyAlignment="1"/>
    <xf numFmtId="1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/>
    </xf>
    <xf numFmtId="0" fontId="4" fillId="0" borderId="6" xfId="32" applyFont="1" applyFill="1" applyBorder="1" applyAlignment="1">
      <alignment horizontal="justify" vertical="top" wrapText="1"/>
    </xf>
    <xf numFmtId="0" fontId="4" fillId="0" borderId="6" xfId="32" applyFont="1" applyFill="1" applyBorder="1" applyAlignment="1">
      <alignment horizontal="center"/>
    </xf>
    <xf numFmtId="0" fontId="4" fillId="0" borderId="6" xfId="32" applyFont="1" applyBorder="1" applyAlignment="1">
      <alignment horizontal="justify" vertical="top" wrapText="1"/>
    </xf>
    <xf numFmtId="0" fontId="4" fillId="0" borderId="6" xfId="32" applyFont="1" applyBorder="1" applyAlignment="1">
      <alignment horizontal="center" vertical="top" wrapText="1"/>
    </xf>
    <xf numFmtId="0" fontId="4" fillId="0" borderId="6" xfId="32" applyFont="1" applyFill="1" applyBorder="1" applyAlignment="1">
      <alignment horizontal="center" wrapText="1"/>
    </xf>
    <xf numFmtId="0" fontId="4" fillId="0" borderId="6" xfId="32" applyFont="1" applyBorder="1" applyAlignment="1">
      <alignment horizontal="justify" vertical="center" wrapText="1"/>
    </xf>
    <xf numFmtId="0" fontId="4" fillId="0" borderId="6" xfId="32" applyFont="1" applyBorder="1" applyAlignment="1">
      <alignment horizontal="center" wrapText="1"/>
    </xf>
    <xf numFmtId="0" fontId="5" fillId="0" borderId="6" xfId="0" applyFont="1" applyFill="1" applyBorder="1" applyAlignment="1">
      <alignment horizontal="justify" wrapText="1"/>
    </xf>
    <xf numFmtId="0" fontId="10" fillId="0" borderId="6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horizontal="justify" vertical="top"/>
    </xf>
    <xf numFmtId="0" fontId="10" fillId="0" borderId="6" xfId="0" applyFont="1" applyFill="1" applyBorder="1" applyAlignment="1">
      <alignment horizontal="center"/>
    </xf>
    <xf numFmtId="17" fontId="4" fillId="0" borderId="6" xfId="0" applyNumberFormat="1" applyFont="1" applyFill="1" applyBorder="1" applyAlignment="1">
      <alignment horizontal="center" vertical="top"/>
    </xf>
    <xf numFmtId="2" fontId="5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7" xfId="0" applyFont="1" applyFill="1" applyBorder="1" applyAlignment="1" applyProtection="1">
      <alignment horizontal="center" vertical="top" wrapText="1"/>
      <protection locked="0"/>
    </xf>
    <xf numFmtId="177" fontId="5" fillId="0" borderId="7" xfId="0" applyNumberFormat="1" applyFont="1" applyFill="1" applyBorder="1" applyAlignment="1" applyProtection="1">
      <alignment horizontal="center" vertical="top" wrapText="1"/>
      <protection locked="0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4" fontId="4" fillId="0" borderId="7" xfId="0" applyNumberFormat="1" applyFont="1" applyFill="1" applyBorder="1" applyAlignment="1">
      <alignment vertical="top"/>
    </xf>
    <xf numFmtId="0" fontId="4" fillId="0" borderId="7" xfId="0" applyFont="1" applyFill="1" applyBorder="1" applyAlignment="1">
      <alignment vertical="top" wrapText="1"/>
    </xf>
    <xf numFmtId="0" fontId="4" fillId="0" borderId="7" xfId="0" applyNumberFormat="1" applyFont="1" applyFill="1" applyBorder="1" applyAlignment="1" applyProtection="1">
      <alignment horizontal="justify" vertical="top" wrapText="1"/>
      <protection locked="0"/>
    </xf>
    <xf numFmtId="0" fontId="4" fillId="0" borderId="7" xfId="0" applyNumberFormat="1" applyFont="1" applyFill="1" applyBorder="1" applyAlignment="1" applyProtection="1">
      <alignment horizontal="center" vertical="top" wrapText="1"/>
      <protection locked="0"/>
    </xf>
    <xf numFmtId="177" fontId="4" fillId="0" borderId="7" xfId="0" applyNumberFormat="1" applyFont="1" applyFill="1" applyBorder="1" applyAlignment="1" applyProtection="1">
      <alignment horizontal="right" vertical="top" wrapText="1"/>
      <protection locked="0"/>
    </xf>
    <xf numFmtId="0" fontId="4" fillId="0" borderId="7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/>
    </xf>
    <xf numFmtId="4" fontId="5" fillId="0" borderId="0" xfId="0" applyNumberFormat="1" applyFont="1" applyFill="1" applyBorder="1" applyAlignment="1">
      <alignment vertical="top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/>
    </xf>
    <xf numFmtId="2" fontId="11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justify" vertical="top" wrapText="1"/>
    </xf>
    <xf numFmtId="0" fontId="11" fillId="0" borderId="0" xfId="0" applyFont="1" applyFill="1" applyBorder="1" applyAlignment="1">
      <alignment horizontal="center" vertical="top"/>
    </xf>
    <xf numFmtId="4" fontId="11" fillId="0" borderId="0" xfId="0" applyNumberFormat="1" applyFont="1" applyFill="1" applyBorder="1" applyAlignment="1">
      <alignment horizontal="right" vertical="top"/>
    </xf>
    <xf numFmtId="0" fontId="4" fillId="0" borderId="6" xfId="0" applyFont="1" applyBorder="1" applyAlignment="1" quotePrefix="1">
      <alignment horizontal="left" vertical="top"/>
    </xf>
    <xf numFmtId="0" fontId="4" fillId="0" borderId="6" xfId="0" applyFont="1" applyBorder="1" applyAlignment="1" quotePrefix="1">
      <alignment horizontal="justify" vertical="top" wrapText="1"/>
    </xf>
    <xf numFmtId="0" fontId="4" fillId="0" borderId="6" xfId="0" applyFont="1" applyBorder="1" applyAlignment="1" quotePrefix="1">
      <alignment horizontal="right" vertical="top"/>
    </xf>
    <xf numFmtId="0" fontId="4" fillId="0" borderId="6" xfId="0" applyFont="1" applyBorder="1" applyAlignment="1" quotePrefix="1">
      <alignment horizontal="justify" vertical="top"/>
    </xf>
    <xf numFmtId="0" fontId="4" fillId="0" borderId="6" xfId="0" applyFont="1" applyBorder="1" applyAlignment="1" quotePrefix="1">
      <alignment horizontal="center" vertical="top"/>
    </xf>
    <xf numFmtId="0" fontId="4" fillId="0" borderId="6" xfId="0" applyFont="1" applyFill="1" applyBorder="1" applyAlignment="1" quotePrefix="1">
      <alignment horizontal="justify" vertical="top" wrapText="1"/>
    </xf>
    <xf numFmtId="0" fontId="4" fillId="0" borderId="6" xfId="0" applyFont="1" applyFill="1" applyBorder="1" applyAlignment="1" quotePrefix="1">
      <alignment horizontal="justify" vertical="top"/>
    </xf>
  </cellXfs>
  <cellStyles count="53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_e1904" xfId="32"/>
    <cellStyle name="20% - Accent5" xfId="33" builtinId="46"/>
    <cellStyle name="60% - Accent1" xfId="34" builtinId="32"/>
    <cellStyle name="Accent2" xfId="35" builtinId="33"/>
    <cellStyle name="Excel Built-in Excel Built-in Heading 2" xfId="36"/>
    <cellStyle name="20% - Accent2" xfId="37" builtinId="34"/>
    <cellStyle name="20% - Accent6" xfId="38" builtinId="50"/>
    <cellStyle name="60% - Accent2" xfId="39" builtinId="36"/>
    <cellStyle name="Accent3" xfId="40" builtinId="37"/>
    <cellStyle name="20% - Accent3" xfId="41" builtinId="38"/>
    <cellStyle name="Accent4" xfId="42" builtinId="41"/>
    <cellStyle name="20% - Accent4" xfId="43" builtinId="42"/>
    <cellStyle name="40% - Accent4" xfId="44" builtinId="43"/>
    <cellStyle name="Accent5" xfId="45" builtinId="45"/>
    <cellStyle name="40% - Accent5" xfId="46" builtinId="47"/>
    <cellStyle name="60% - Accent5" xfId="47" builtinId="48"/>
    <cellStyle name="Accent6" xfId="48" builtinId="49"/>
    <cellStyle name="40% - Accent6" xfId="49" builtinId="51"/>
    <cellStyle name="60% - Accent6" xfId="50" builtinId="52"/>
    <cellStyle name="Excel Built-in Excel Built-in 20% - Accent5" xfId="51"/>
    <cellStyle name="Normal_VLADA  ponuda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631"/>
  <sheetViews>
    <sheetView tabSelected="1" zoomScale="110" zoomScaleNormal="110" zoomScaleSheetLayoutView="90" workbookViewId="0">
      <pane ySplit="1" topLeftCell="A583" activePane="bottomLeft" state="frozen"/>
      <selection/>
      <selection pane="bottomLeft" activeCell="A600" sqref="A600:I604"/>
    </sheetView>
  </sheetViews>
  <sheetFormatPr defaultColWidth="9" defaultRowHeight="15"/>
  <cols>
    <col min="1" max="1" width="4" style="3" customWidth="1"/>
    <col min="2" max="2" width="39.2222222222222" style="4" customWidth="1"/>
    <col min="3" max="3" width="7.57037037037037" style="5" customWidth="1"/>
    <col min="4" max="4" width="9" style="6" customWidth="1"/>
    <col min="5" max="16383" width="8.88888888888889" style="7"/>
    <col min="16384" max="16384" width="9" style="7"/>
  </cols>
  <sheetData>
    <row r="1" s="1" customFormat="1" spans="1:4">
      <c r="A1" s="8" t="s">
        <v>0</v>
      </c>
      <c r="B1" s="8" t="s">
        <v>1</v>
      </c>
      <c r="C1" s="8" t="s">
        <v>2</v>
      </c>
      <c r="D1" s="9" t="s">
        <v>3</v>
      </c>
    </row>
    <row r="2" spans="1:4">
      <c r="A2" s="10"/>
      <c r="B2" s="11"/>
      <c r="C2" s="12"/>
      <c r="D2" s="13"/>
    </row>
    <row r="3" ht="30" spans="1:4">
      <c r="A3" s="14"/>
      <c r="B3" s="15" t="s">
        <v>4</v>
      </c>
      <c r="C3" s="16"/>
      <c r="D3" s="17"/>
    </row>
    <row r="4" spans="1:4">
      <c r="A4" s="18"/>
      <c r="B4" s="19" t="s">
        <v>5</v>
      </c>
      <c r="C4" s="20"/>
      <c r="D4" s="21"/>
    </row>
    <row r="5" spans="1:4">
      <c r="A5" s="18"/>
      <c r="B5" s="19" t="s">
        <v>6</v>
      </c>
      <c r="C5" s="20"/>
      <c r="D5" s="21"/>
    </row>
    <row r="6" spans="1:4">
      <c r="A6" s="18"/>
      <c r="B6" s="19" t="s">
        <v>7</v>
      </c>
      <c r="C6" s="20"/>
      <c r="D6" s="21"/>
    </row>
    <row r="7" spans="1:4">
      <c r="A7" s="18"/>
      <c r="B7" s="22"/>
      <c r="C7" s="20"/>
      <c r="D7" s="21"/>
    </row>
    <row r="8" spans="1:4">
      <c r="A8" s="18"/>
      <c r="B8" s="22"/>
      <c r="C8" s="20"/>
      <c r="D8" s="21"/>
    </row>
    <row r="9" spans="1:4">
      <c r="A9" s="18"/>
      <c r="B9" s="22"/>
      <c r="C9" s="20"/>
      <c r="D9" s="21"/>
    </row>
    <row r="10" spans="1:4">
      <c r="A10" s="18">
        <v>1</v>
      </c>
      <c r="B10" s="22" t="s">
        <v>8</v>
      </c>
      <c r="C10" s="20"/>
      <c r="D10" s="21"/>
    </row>
    <row r="11" spans="1:4">
      <c r="A11" s="23"/>
      <c r="B11" s="24"/>
      <c r="C11" s="25"/>
      <c r="D11" s="26"/>
    </row>
    <row r="12" spans="1:4">
      <c r="A12" s="27">
        <v>1</v>
      </c>
      <c r="B12" s="28" t="s">
        <v>9</v>
      </c>
      <c r="C12" s="29"/>
      <c r="D12" s="30"/>
    </row>
    <row r="13" spans="1:4">
      <c r="A13" s="31"/>
      <c r="B13" s="32"/>
      <c r="C13" s="33"/>
      <c r="D13" s="34"/>
    </row>
    <row r="14" ht="30" spans="1:4">
      <c r="A14" s="31"/>
      <c r="B14" s="32" t="s">
        <v>10</v>
      </c>
      <c r="C14" s="33"/>
      <c r="D14" s="34"/>
    </row>
    <row r="15" spans="1:4">
      <c r="A15" s="31"/>
      <c r="B15" s="32"/>
      <c r="C15" s="33"/>
      <c r="D15" s="34"/>
    </row>
    <row r="16" spans="1:4">
      <c r="A16" s="35" t="str">
        <f>IF(B16&lt;&gt;"","1."&amp;COUNTA($A$12:A13)&amp;".","")</f>
        <v>1.1.</v>
      </c>
      <c r="B16" s="36" t="s">
        <v>11</v>
      </c>
      <c r="C16" s="37"/>
      <c r="D16" s="38"/>
    </row>
    <row r="17" ht="28.5" spans="1:4">
      <c r="A17" s="35"/>
      <c r="B17" s="39" t="s">
        <v>12</v>
      </c>
      <c r="C17" s="37"/>
      <c r="D17" s="38"/>
    </row>
    <row r="18" spans="1:4">
      <c r="A18" s="35"/>
      <c r="B18" s="40" t="s">
        <v>13</v>
      </c>
      <c r="C18" s="37"/>
      <c r="D18" s="38"/>
    </row>
    <row r="19" spans="1:4">
      <c r="A19" s="35"/>
      <c r="B19" s="40" t="s">
        <v>14</v>
      </c>
      <c r="C19" s="41" t="s">
        <v>15</v>
      </c>
      <c r="D19" s="42">
        <v>2</v>
      </c>
    </row>
    <row r="20" spans="1:4">
      <c r="A20" s="35"/>
      <c r="B20" s="40" t="s">
        <v>16</v>
      </c>
      <c r="C20" s="41" t="s">
        <v>15</v>
      </c>
      <c r="D20" s="42">
        <v>7</v>
      </c>
    </row>
    <row r="21" spans="1:4">
      <c r="A21" s="35"/>
      <c r="B21" s="40" t="s">
        <v>17</v>
      </c>
      <c r="C21" s="41" t="s">
        <v>15</v>
      </c>
      <c r="D21" s="42">
        <v>1</v>
      </c>
    </row>
    <row r="22" spans="1:4">
      <c r="A22" s="35" t="str">
        <f>IF(B22&lt;&gt;"","1."&amp;COUNTA($A$12:A21)&amp;".","")</f>
        <v>1.2.</v>
      </c>
      <c r="B22" s="36" t="s">
        <v>18</v>
      </c>
      <c r="C22" s="37"/>
      <c r="D22" s="38"/>
    </row>
    <row r="23" ht="28.5" spans="1:4">
      <c r="A23" s="35"/>
      <c r="B23" s="39" t="s">
        <v>19</v>
      </c>
      <c r="C23" s="37"/>
      <c r="D23" s="38"/>
    </row>
    <row r="24" spans="1:4">
      <c r="A24" s="35"/>
      <c r="B24" s="40" t="s">
        <v>13</v>
      </c>
      <c r="C24" s="37"/>
      <c r="D24" s="38"/>
    </row>
    <row r="25" spans="1:4">
      <c r="A25" s="35"/>
      <c r="B25" s="40" t="s">
        <v>20</v>
      </c>
      <c r="C25" s="41" t="s">
        <v>15</v>
      </c>
      <c r="D25" s="42">
        <v>3</v>
      </c>
    </row>
    <row r="26" spans="1:4">
      <c r="A26" s="35" t="str">
        <f>IF(B26&lt;&gt;"","1."&amp;COUNTA($A$12:A25)&amp;".","")</f>
        <v>1.3.</v>
      </c>
      <c r="B26" s="36" t="s">
        <v>21</v>
      </c>
      <c r="C26" s="41"/>
      <c r="D26" s="42"/>
    </row>
    <row r="27" spans="1:4">
      <c r="A27" s="35"/>
      <c r="B27" s="39" t="s">
        <v>22</v>
      </c>
      <c r="C27" s="41"/>
      <c r="D27" s="42"/>
    </row>
    <row r="28" spans="1:4">
      <c r="A28" s="35"/>
      <c r="B28" s="40" t="s">
        <v>23</v>
      </c>
      <c r="C28" s="41" t="s">
        <v>24</v>
      </c>
      <c r="D28" s="42">
        <v>10</v>
      </c>
    </row>
    <row r="29" spans="1:4">
      <c r="A29" s="35" t="str">
        <f>IF(B29&lt;&gt;"","1."&amp;COUNTA($A$12:A28)&amp;".","")</f>
        <v>1.4.</v>
      </c>
      <c r="B29" s="36" t="s">
        <v>25</v>
      </c>
      <c r="C29" s="37"/>
      <c r="D29" s="38"/>
    </row>
    <row r="30" ht="57" spans="1:4">
      <c r="A30" s="35"/>
      <c r="B30" s="39" t="s">
        <v>26</v>
      </c>
      <c r="C30" s="37"/>
      <c r="D30" s="38"/>
    </row>
    <row r="31" spans="1:4">
      <c r="A31" s="35"/>
      <c r="B31" s="40" t="s">
        <v>27</v>
      </c>
      <c r="C31" s="41" t="s">
        <v>28</v>
      </c>
      <c r="D31" s="42">
        <v>4.2</v>
      </c>
    </row>
    <row r="32" spans="1:4">
      <c r="A32" s="35" t="str">
        <f>IF(B32&lt;&gt;"","1."&amp;COUNTA($A$12:A31)&amp;".","")</f>
        <v>1.5.</v>
      </c>
      <c r="B32" s="36" t="s">
        <v>29</v>
      </c>
      <c r="C32" s="37"/>
      <c r="D32" s="38"/>
    </row>
    <row r="33" ht="57" spans="1:4">
      <c r="A33" s="35"/>
      <c r="B33" s="39" t="s">
        <v>30</v>
      </c>
      <c r="C33" s="37"/>
      <c r="D33" s="38"/>
    </row>
    <row r="34" spans="1:4">
      <c r="A34" s="35"/>
      <c r="B34" s="40" t="s">
        <v>31</v>
      </c>
      <c r="C34" s="41"/>
      <c r="D34" s="42"/>
    </row>
    <row r="35" spans="1:4">
      <c r="A35" s="23"/>
      <c r="B35" s="43" t="s">
        <v>32</v>
      </c>
      <c r="C35" s="41" t="s">
        <v>15</v>
      </c>
      <c r="D35" s="42">
        <v>1</v>
      </c>
    </row>
    <row r="36" spans="1:4">
      <c r="A36" s="23"/>
      <c r="B36" s="43" t="s">
        <v>33</v>
      </c>
      <c r="C36" s="41" t="s">
        <v>15</v>
      </c>
      <c r="D36" s="42">
        <v>1</v>
      </c>
    </row>
    <row r="37" spans="1:4">
      <c r="A37" s="23"/>
      <c r="B37" s="43" t="s">
        <v>34</v>
      </c>
      <c r="C37" s="41" t="s">
        <v>15</v>
      </c>
      <c r="D37" s="42">
        <v>1</v>
      </c>
    </row>
    <row r="38" spans="1:4">
      <c r="A38" s="35" t="str">
        <f>IF(B38&lt;&gt;"","1."&amp;COUNTA($A$12:A37)&amp;".","")</f>
        <v>1.6.</v>
      </c>
      <c r="B38" s="36" t="s">
        <v>35</v>
      </c>
      <c r="C38" s="37"/>
      <c r="D38" s="38"/>
    </row>
    <row r="39" ht="28.5" spans="1:4">
      <c r="A39" s="35"/>
      <c r="B39" s="39" t="s">
        <v>36</v>
      </c>
      <c r="C39" s="37"/>
      <c r="D39" s="38"/>
    </row>
    <row r="40" ht="28.5" spans="1:4">
      <c r="A40" s="35"/>
      <c r="B40" s="40" t="s">
        <v>37</v>
      </c>
      <c r="C40" s="41"/>
      <c r="D40" s="42"/>
    </row>
    <row r="41" spans="1:4">
      <c r="A41" s="23"/>
      <c r="B41" s="43" t="s">
        <v>27</v>
      </c>
      <c r="C41" s="41" t="s">
        <v>28</v>
      </c>
      <c r="D41" s="42">
        <v>1.5</v>
      </c>
    </row>
    <row r="42" spans="1:4">
      <c r="A42" s="35" t="str">
        <f>IF(B42&lt;&gt;"","1."&amp;COUNTA($A$12:A41)&amp;".","")</f>
        <v>1.7.</v>
      </c>
      <c r="B42" s="36" t="s">
        <v>38</v>
      </c>
      <c r="C42" s="37"/>
      <c r="D42" s="38"/>
    </row>
    <row r="43" ht="28.5" spans="1:4">
      <c r="A43" s="35"/>
      <c r="B43" s="39" t="s">
        <v>39</v>
      </c>
      <c r="C43" s="37"/>
      <c r="D43" s="38"/>
    </row>
    <row r="44" spans="1:4">
      <c r="A44" s="35"/>
      <c r="B44" s="40" t="s">
        <v>23</v>
      </c>
      <c r="C44" s="41" t="s">
        <v>24</v>
      </c>
      <c r="D44" s="42">
        <v>99</v>
      </c>
    </row>
    <row r="45" spans="1:4">
      <c r="A45" s="35" t="str">
        <f>IF(B45&lt;&gt;"","1."&amp;COUNTA($A$12:A44)&amp;".","")</f>
        <v>1.8.</v>
      </c>
      <c r="B45" s="36" t="s">
        <v>40</v>
      </c>
      <c r="C45" s="37"/>
      <c r="D45" s="38"/>
    </row>
    <row r="46" ht="42.75" spans="1:4">
      <c r="A46" s="35"/>
      <c r="B46" s="39" t="s">
        <v>41</v>
      </c>
      <c r="C46" s="37"/>
      <c r="D46" s="38"/>
    </row>
    <row r="47" spans="1:4">
      <c r="A47" s="35"/>
      <c r="B47" s="40" t="s">
        <v>23</v>
      </c>
      <c r="C47" s="41" t="s">
        <v>24</v>
      </c>
      <c r="D47" s="42">
        <v>15</v>
      </c>
    </row>
    <row r="48" spans="1:4">
      <c r="A48" s="35" t="str">
        <f>IF(B48&lt;&gt;"","1."&amp;COUNTA($A$12:A47)&amp;".","")</f>
        <v>1.9.</v>
      </c>
      <c r="B48" s="36" t="s">
        <v>42</v>
      </c>
      <c r="C48" s="37"/>
      <c r="D48" s="38"/>
    </row>
    <row r="49" ht="28.5" spans="1:4">
      <c r="A49" s="35"/>
      <c r="B49" s="39" t="s">
        <v>43</v>
      </c>
      <c r="C49" s="37"/>
      <c r="D49" s="38"/>
    </row>
    <row r="50" spans="1:4">
      <c r="A50" s="35"/>
      <c r="B50" s="40" t="s">
        <v>23</v>
      </c>
      <c r="C50" s="41" t="s">
        <v>24</v>
      </c>
      <c r="D50" s="42">
        <v>15</v>
      </c>
    </row>
    <row r="51" spans="1:4">
      <c r="A51" s="35" t="str">
        <f>IF(B51&lt;&gt;"","1."&amp;COUNTA($A$12:A50)&amp;".","")</f>
        <v>1.10.</v>
      </c>
      <c r="B51" s="36" t="s">
        <v>44</v>
      </c>
      <c r="C51" s="37"/>
      <c r="D51" s="38"/>
    </row>
    <row r="52" ht="57" spans="1:4">
      <c r="A52" s="35"/>
      <c r="B52" s="39" t="s">
        <v>45</v>
      </c>
      <c r="C52" s="37"/>
      <c r="D52" s="38"/>
    </row>
    <row r="53" spans="1:4">
      <c r="A53" s="35"/>
      <c r="B53" s="40" t="s">
        <v>27</v>
      </c>
      <c r="C53" s="41" t="s">
        <v>28</v>
      </c>
      <c r="D53" s="42">
        <v>0.6</v>
      </c>
    </row>
    <row r="54" spans="1:4">
      <c r="A54" s="35" t="str">
        <f>IF(B54&lt;&gt;"","1."&amp;COUNTA($A$12:A53)&amp;".","")</f>
        <v>1.11.</v>
      </c>
      <c r="B54" s="36" t="s">
        <v>46</v>
      </c>
      <c r="C54" s="44"/>
      <c r="D54" s="45"/>
    </row>
    <row r="55" ht="28.5" spans="1:4">
      <c r="A55" s="35"/>
      <c r="B55" s="39" t="s">
        <v>47</v>
      </c>
      <c r="C55" s="44"/>
      <c r="D55" s="45"/>
    </row>
    <row r="56" spans="1:4">
      <c r="A56" s="23"/>
      <c r="B56" s="43" t="s">
        <v>48</v>
      </c>
      <c r="C56" s="44" t="s">
        <v>15</v>
      </c>
      <c r="D56" s="42">
        <v>3</v>
      </c>
    </row>
    <row r="57" spans="1:4">
      <c r="A57" s="35" t="str">
        <f>IF(B57&lt;&gt;"","1."&amp;COUNTA($A$12:A56)&amp;".","")</f>
        <v>1.12.</v>
      </c>
      <c r="B57" s="36" t="s">
        <v>49</v>
      </c>
      <c r="C57" s="44"/>
      <c r="D57" s="45"/>
    </row>
    <row r="58" ht="28.5" spans="1:4">
      <c r="A58" s="35"/>
      <c r="B58" s="39" t="s">
        <v>50</v>
      </c>
      <c r="C58" s="44"/>
      <c r="D58" s="45"/>
    </row>
    <row r="59" spans="1:4">
      <c r="A59" s="23"/>
      <c r="B59" s="43" t="s">
        <v>51</v>
      </c>
      <c r="C59" s="44" t="s">
        <v>15</v>
      </c>
      <c r="D59" s="42">
        <v>1</v>
      </c>
    </row>
    <row r="60" spans="1:4">
      <c r="A60" s="35" t="str">
        <f>IF(B60&lt;&gt;"","1."&amp;COUNTA($A$12:A59)&amp;".","")</f>
        <v>1.13.</v>
      </c>
      <c r="B60" s="36" t="s">
        <v>52</v>
      </c>
      <c r="C60" s="44"/>
      <c r="D60" s="45"/>
    </row>
    <row r="61" ht="28.5" spans="1:4">
      <c r="A61" s="35"/>
      <c r="B61" s="39" t="s">
        <v>53</v>
      </c>
      <c r="C61" s="44"/>
      <c r="D61" s="45"/>
    </row>
    <row r="62" spans="1:4">
      <c r="A62" s="23"/>
      <c r="B62" s="43" t="s">
        <v>54</v>
      </c>
      <c r="C62" s="44" t="s">
        <v>15</v>
      </c>
      <c r="D62" s="42">
        <v>2</v>
      </c>
    </row>
    <row r="63" ht="14" customHeight="1" spans="1:4">
      <c r="A63" s="23"/>
      <c r="B63" s="46"/>
      <c r="C63" s="47"/>
      <c r="D63" s="48"/>
    </row>
    <row r="64" spans="1:4">
      <c r="A64" s="27">
        <v>2</v>
      </c>
      <c r="B64" s="28" t="s">
        <v>55</v>
      </c>
      <c r="C64" s="49"/>
      <c r="D64" s="17"/>
    </row>
    <row r="65" spans="1:4">
      <c r="A65" s="50"/>
      <c r="B65" s="51"/>
      <c r="C65" s="52"/>
      <c r="D65" s="21"/>
    </row>
    <row r="66" spans="1:4">
      <c r="A66" s="35" t="str">
        <f>IF(B66&lt;&gt;"","2."&amp;COUNTA($A$64:A65)&amp;".","")</f>
        <v>2.1.</v>
      </c>
      <c r="B66" s="36" t="s">
        <v>56</v>
      </c>
      <c r="C66" s="41"/>
      <c r="D66" s="42"/>
    </row>
    <row r="67" ht="28.5" spans="1:4">
      <c r="A67" s="53"/>
      <c r="B67" s="39" t="s">
        <v>57</v>
      </c>
      <c r="C67" s="41"/>
      <c r="D67" s="42"/>
    </row>
    <row r="68" spans="1:4">
      <c r="A68" s="53"/>
      <c r="B68" s="40" t="s">
        <v>58</v>
      </c>
      <c r="C68" s="41" t="s">
        <v>28</v>
      </c>
      <c r="D68" s="42">
        <v>4</v>
      </c>
    </row>
    <row r="69" spans="1:4">
      <c r="A69" s="35" t="str">
        <f>IF(B69&lt;&gt;"","2."&amp;COUNTA($A$64:A68)&amp;".","")</f>
        <v>2.2.</v>
      </c>
      <c r="B69" s="36" t="s">
        <v>59</v>
      </c>
      <c r="C69" s="41"/>
      <c r="D69" s="42"/>
    </row>
    <row r="70" ht="42.75" spans="1:4">
      <c r="A70" s="53"/>
      <c r="B70" s="39" t="s">
        <v>60</v>
      </c>
      <c r="C70" s="41"/>
      <c r="D70" s="42"/>
    </row>
    <row r="71" spans="1:4">
      <c r="A71" s="53"/>
      <c r="B71" s="40" t="s">
        <v>61</v>
      </c>
      <c r="C71" s="41" t="s">
        <v>28</v>
      </c>
      <c r="D71" s="42">
        <v>3</v>
      </c>
    </row>
    <row r="72" spans="1:4">
      <c r="A72" s="35" t="str">
        <f>IF(B72&lt;&gt;"","2."&amp;COUNTA($A$64:A71)&amp;".","")</f>
        <v>2.3.</v>
      </c>
      <c r="B72" s="36" t="s">
        <v>62</v>
      </c>
      <c r="C72" s="41"/>
      <c r="D72" s="42"/>
    </row>
    <row r="73" ht="28.5" spans="1:4">
      <c r="A73" s="53"/>
      <c r="B73" s="39" t="s">
        <v>63</v>
      </c>
      <c r="C73" s="41"/>
      <c r="D73" s="42"/>
    </row>
    <row r="74" spans="1:4">
      <c r="A74" s="53"/>
      <c r="B74" s="40" t="s">
        <v>27</v>
      </c>
      <c r="C74" s="41" t="s">
        <v>28</v>
      </c>
      <c r="D74" s="42">
        <v>2</v>
      </c>
    </row>
    <row r="75" ht="14" customHeight="1" spans="1:4">
      <c r="A75" s="54"/>
      <c r="B75" s="55"/>
      <c r="C75" s="52"/>
      <c r="D75" s="21"/>
    </row>
    <row r="76" spans="1:4">
      <c r="A76" s="56">
        <v>3</v>
      </c>
      <c r="B76" s="28" t="s">
        <v>64</v>
      </c>
      <c r="C76" s="29"/>
      <c r="D76" s="30"/>
    </row>
    <row r="77" spans="1:4">
      <c r="A77" s="35"/>
      <c r="B77" s="40"/>
      <c r="C77" s="41"/>
      <c r="D77" s="42"/>
    </row>
    <row r="78" spans="1:4">
      <c r="A78" s="35" t="str">
        <f>IF(B78&lt;&gt;"","3."&amp;COUNTA($A$76:A77)&amp;".","")</f>
        <v>3.1.</v>
      </c>
      <c r="B78" s="57" t="s">
        <v>65</v>
      </c>
      <c r="C78" s="41"/>
      <c r="D78" s="42"/>
    </row>
    <row r="79" ht="57" spans="1:4">
      <c r="A79" s="35"/>
      <c r="B79" s="40" t="s">
        <v>66</v>
      </c>
      <c r="C79" s="37"/>
      <c r="D79" s="38"/>
    </row>
    <row r="80" spans="1:4">
      <c r="A80" s="35"/>
      <c r="B80" s="40" t="s">
        <v>27</v>
      </c>
      <c r="C80" s="41" t="s">
        <v>28</v>
      </c>
      <c r="D80" s="42">
        <v>0.4</v>
      </c>
    </row>
    <row r="81" ht="30" spans="1:4">
      <c r="A81" s="35" t="str">
        <f>IF(B81&lt;&gt;"","3."&amp;COUNTA($A$76:A80)&amp;".","")</f>
        <v>3.2.</v>
      </c>
      <c r="B81" s="57" t="s">
        <v>67</v>
      </c>
      <c r="C81" s="41"/>
      <c r="D81" s="42"/>
    </row>
    <row r="82" ht="57" spans="1:4">
      <c r="A82" s="35"/>
      <c r="B82" s="40" t="s">
        <v>68</v>
      </c>
      <c r="C82" s="37"/>
      <c r="D82" s="38"/>
    </row>
    <row r="83" spans="1:4">
      <c r="A83" s="35"/>
      <c r="B83" s="40" t="s">
        <v>27</v>
      </c>
      <c r="C83" s="41" t="s">
        <v>28</v>
      </c>
      <c r="D83" s="42">
        <v>2</v>
      </c>
    </row>
    <row r="84" spans="1:4">
      <c r="A84" s="35" t="str">
        <f>IF(B84&lt;&gt;"","3."&amp;COUNTA($A$76:A83)&amp;".","")</f>
        <v>3.3.</v>
      </c>
      <c r="B84" s="57" t="s">
        <v>69</v>
      </c>
      <c r="C84" s="37"/>
      <c r="D84" s="38"/>
    </row>
    <row r="85" ht="85.5" spans="1:4">
      <c r="A85" s="35"/>
      <c r="B85" s="40" t="s">
        <v>70</v>
      </c>
      <c r="C85" s="37"/>
      <c r="D85" s="38"/>
    </row>
    <row r="86" spans="1:4">
      <c r="A86" s="35"/>
      <c r="B86" s="40" t="s">
        <v>23</v>
      </c>
      <c r="C86" s="41" t="s">
        <v>24</v>
      </c>
      <c r="D86" s="42">
        <v>15</v>
      </c>
    </row>
    <row r="87" spans="1:4">
      <c r="A87" s="35" t="str">
        <f>IF(B87&lt;&gt;"","3."&amp;COUNTA($A$76:A86)&amp;".","")</f>
        <v>3.4.</v>
      </c>
      <c r="B87" s="57" t="s">
        <v>71</v>
      </c>
      <c r="C87" s="37"/>
      <c r="D87" s="38"/>
    </row>
    <row r="88" ht="85.5" spans="1:4">
      <c r="A88" s="35"/>
      <c r="B88" s="40" t="s">
        <v>72</v>
      </c>
      <c r="C88" s="37"/>
      <c r="D88" s="38"/>
    </row>
    <row r="89" ht="28.5" spans="1:4">
      <c r="A89" s="35"/>
      <c r="B89" s="40" t="s">
        <v>73</v>
      </c>
      <c r="C89" s="37"/>
      <c r="D89" s="38"/>
    </row>
    <row r="90" spans="1:4">
      <c r="A90" s="35"/>
      <c r="B90" s="40" t="s">
        <v>27</v>
      </c>
      <c r="C90" s="41" t="s">
        <v>28</v>
      </c>
      <c r="D90" s="42">
        <v>2.5</v>
      </c>
    </row>
    <row r="91" spans="1:4">
      <c r="A91" s="35" t="str">
        <f>IF(B91&lt;&gt;"","3."&amp;COUNTA($A$76:A90)&amp;".","")</f>
        <v>3.5.</v>
      </c>
      <c r="B91" s="57" t="s">
        <v>74</v>
      </c>
      <c r="C91" s="41"/>
      <c r="D91" s="42"/>
    </row>
    <row r="92" ht="57" spans="1:4">
      <c r="A92" s="35"/>
      <c r="B92" s="40" t="s">
        <v>75</v>
      </c>
      <c r="C92" s="41"/>
      <c r="D92" s="42"/>
    </row>
    <row r="93" spans="1:4">
      <c r="A93" s="35"/>
      <c r="B93" s="40" t="s">
        <v>13</v>
      </c>
      <c r="C93" s="41" t="s">
        <v>15</v>
      </c>
      <c r="D93" s="42">
        <v>1</v>
      </c>
    </row>
    <row r="94" spans="1:4">
      <c r="A94" s="35"/>
      <c r="B94" s="40"/>
      <c r="C94" s="41"/>
      <c r="D94" s="42"/>
    </row>
    <row r="95" spans="1:4">
      <c r="A95" s="27">
        <v>5</v>
      </c>
      <c r="B95" s="28" t="s">
        <v>76</v>
      </c>
      <c r="C95" s="29"/>
      <c r="D95" s="30"/>
    </row>
    <row r="96" spans="1:4">
      <c r="A96" s="31"/>
      <c r="B96" s="58"/>
      <c r="C96" s="33"/>
      <c r="D96" s="34"/>
    </row>
    <row r="97" spans="1:4">
      <c r="A97" s="35" t="str">
        <f>IF(B97&lt;&gt;"","5."&amp;COUNTA($A$95:A96)&amp;".","")</f>
        <v>5.1.</v>
      </c>
      <c r="B97" s="57" t="s">
        <v>77</v>
      </c>
      <c r="C97" s="41"/>
      <c r="D97" s="42"/>
    </row>
    <row r="98" ht="42.75" spans="1:4">
      <c r="A98" s="35"/>
      <c r="B98" s="40" t="s">
        <v>78</v>
      </c>
      <c r="C98" s="41"/>
      <c r="D98" s="42"/>
    </row>
    <row r="99" spans="1:4">
      <c r="A99" s="35"/>
      <c r="B99" s="40" t="s">
        <v>27</v>
      </c>
      <c r="C99" s="41" t="s">
        <v>28</v>
      </c>
      <c r="D99" s="42">
        <v>2</v>
      </c>
    </row>
    <row r="100" spans="1:4">
      <c r="A100" s="35" t="str">
        <f>IF(B100&lt;&gt;"","5."&amp;COUNTA($A$95:A99)&amp;".","")</f>
        <v>5.2.</v>
      </c>
      <c r="B100" s="57" t="s">
        <v>79</v>
      </c>
      <c r="C100" s="41"/>
      <c r="D100" s="42"/>
    </row>
    <row r="101" ht="114" spans="1:4">
      <c r="A101" s="35"/>
      <c r="B101" s="59" t="s">
        <v>80</v>
      </c>
      <c r="C101" s="41"/>
      <c r="D101" s="42"/>
    </row>
    <row r="102" spans="1:4">
      <c r="A102" s="35"/>
      <c r="B102" s="40" t="s">
        <v>23</v>
      </c>
      <c r="C102" s="41"/>
      <c r="D102" s="42"/>
    </row>
    <row r="103" spans="1:4">
      <c r="A103" s="35"/>
      <c r="B103" s="40" t="s">
        <v>81</v>
      </c>
      <c r="C103" s="41" t="s">
        <v>24</v>
      </c>
      <c r="D103" s="42">
        <v>53</v>
      </c>
    </row>
    <row r="104" spans="1:4">
      <c r="A104" s="35"/>
      <c r="B104" s="40" t="s">
        <v>82</v>
      </c>
      <c r="C104" s="41" t="s">
        <v>24</v>
      </c>
      <c r="D104" s="42">
        <v>15</v>
      </c>
    </row>
    <row r="105" ht="30" spans="1:4">
      <c r="A105" s="35" t="str">
        <f>IF(B105&lt;&gt;"","5."&amp;COUNTA($A$95:A104)&amp;".","")</f>
        <v>5.3.</v>
      </c>
      <c r="B105" s="57" t="s">
        <v>83</v>
      </c>
      <c r="C105" s="41"/>
      <c r="D105" s="42"/>
    </row>
    <row r="106" ht="128.25" spans="1:4">
      <c r="A106" s="35"/>
      <c r="B106" s="59" t="s">
        <v>84</v>
      </c>
      <c r="C106" s="41"/>
      <c r="D106" s="42"/>
    </row>
    <row r="107" spans="1:4">
      <c r="A107" s="35"/>
      <c r="B107" s="40" t="s">
        <v>82</v>
      </c>
      <c r="C107" s="41" t="s">
        <v>24</v>
      </c>
      <c r="D107" s="42">
        <v>90</v>
      </c>
    </row>
    <row r="108" spans="1:4">
      <c r="A108" s="35"/>
      <c r="B108" s="40"/>
      <c r="C108" s="41"/>
      <c r="D108" s="42"/>
    </row>
    <row r="109" spans="1:4">
      <c r="A109" s="35" t="str">
        <f>IF(B109&lt;&gt;"","5."&amp;COUNTA($A$95:A108)&amp;".","")</f>
        <v>5.4.</v>
      </c>
      <c r="B109" s="57" t="s">
        <v>85</v>
      </c>
      <c r="C109" s="41"/>
      <c r="D109" s="42"/>
    </row>
    <row r="110" ht="42.75" spans="1:4">
      <c r="A110" s="35"/>
      <c r="B110" s="40" t="s">
        <v>86</v>
      </c>
      <c r="C110" s="37"/>
      <c r="D110" s="38"/>
    </row>
    <row r="111" spans="1:4">
      <c r="A111" s="23"/>
      <c r="B111" s="40" t="s">
        <v>23</v>
      </c>
      <c r="C111" s="37"/>
      <c r="D111" s="38"/>
    </row>
    <row r="112" spans="1:4">
      <c r="A112" s="23"/>
      <c r="B112" s="40" t="s">
        <v>87</v>
      </c>
      <c r="C112" s="41" t="s">
        <v>24</v>
      </c>
      <c r="D112" s="42">
        <v>210</v>
      </c>
    </row>
    <row r="113" ht="28.5" spans="1:4">
      <c r="A113" s="23"/>
      <c r="B113" s="40" t="s">
        <v>88</v>
      </c>
      <c r="C113" s="41" t="s">
        <v>24</v>
      </c>
      <c r="D113" s="42">
        <v>80</v>
      </c>
    </row>
    <row r="114" spans="1:4">
      <c r="A114" s="23"/>
      <c r="B114" s="43" t="s">
        <v>89</v>
      </c>
      <c r="C114" s="44" t="s">
        <v>24</v>
      </c>
      <c r="D114" s="45">
        <v>56</v>
      </c>
    </row>
    <row r="115" spans="1:4">
      <c r="A115" s="35"/>
      <c r="B115" s="40" t="s">
        <v>90</v>
      </c>
      <c r="C115" s="41" t="s">
        <v>24</v>
      </c>
      <c r="D115" s="42">
        <v>45</v>
      </c>
    </row>
    <row r="116" spans="1:4">
      <c r="A116" s="18"/>
      <c r="B116" s="55"/>
      <c r="C116" s="52"/>
      <c r="D116" s="21"/>
    </row>
    <row r="117" spans="1:4">
      <c r="A117" s="23"/>
      <c r="B117" s="43"/>
      <c r="C117" s="44"/>
      <c r="D117" s="45"/>
    </row>
    <row r="118" spans="1:4">
      <c r="A118" s="27">
        <v>7</v>
      </c>
      <c r="B118" s="28" t="s">
        <v>91</v>
      </c>
      <c r="C118" s="29"/>
      <c r="D118" s="30"/>
    </row>
    <row r="119" spans="1:4">
      <c r="A119" s="31"/>
      <c r="B119" s="32"/>
      <c r="C119" s="33"/>
      <c r="D119" s="34"/>
    </row>
    <row r="120" spans="1:4">
      <c r="A120" s="31"/>
      <c r="B120" s="32"/>
      <c r="C120" s="33"/>
      <c r="D120" s="34"/>
    </row>
    <row r="121" spans="1:4">
      <c r="A121" s="35" t="str">
        <f>IF(B121&lt;&gt;"","7."&amp;COUNTA($A118:A$120)&amp;".","")</f>
        <v>7.1.</v>
      </c>
      <c r="B121" s="57" t="s">
        <v>92</v>
      </c>
      <c r="C121" s="37"/>
      <c r="D121" s="38"/>
    </row>
    <row r="122" ht="99.75" spans="1:4">
      <c r="A122" s="35"/>
      <c r="B122" s="39" t="s">
        <v>93</v>
      </c>
      <c r="C122" s="37"/>
      <c r="D122" s="38"/>
    </row>
    <row r="123" ht="28.5" spans="1:4">
      <c r="A123" s="35"/>
      <c r="B123" s="60" t="s">
        <v>94</v>
      </c>
      <c r="C123" s="37"/>
      <c r="D123" s="38"/>
    </row>
    <row r="124" spans="1:4">
      <c r="A124" s="35"/>
      <c r="B124" s="40" t="s">
        <v>95</v>
      </c>
      <c r="C124" s="41"/>
      <c r="D124" s="42"/>
    </row>
    <row r="125" spans="1:4">
      <c r="A125" s="31"/>
      <c r="B125" s="61" t="s">
        <v>81</v>
      </c>
      <c r="C125" s="41" t="s">
        <v>24</v>
      </c>
      <c r="D125" s="42">
        <v>56</v>
      </c>
    </row>
    <row r="126" spans="1:4">
      <c r="A126" s="31"/>
      <c r="B126" s="61" t="s">
        <v>82</v>
      </c>
      <c r="C126" s="41" t="s">
        <v>24</v>
      </c>
      <c r="D126" s="42">
        <v>20</v>
      </c>
    </row>
    <row r="127" spans="1:4">
      <c r="A127" s="31"/>
      <c r="B127" s="61"/>
      <c r="C127" s="62"/>
      <c r="D127" s="63"/>
    </row>
    <row r="128" spans="1:4">
      <c r="A128" s="35" t="str">
        <f>IF(B128&lt;&gt;"","7."&amp;COUNTA($A$118:A127)&amp;".","")</f>
        <v>7.2.</v>
      </c>
      <c r="B128" s="57" t="s">
        <v>96</v>
      </c>
      <c r="C128" s="37"/>
      <c r="D128" s="38"/>
    </row>
    <row r="129" ht="57" spans="1:4">
      <c r="A129" s="35"/>
      <c r="B129" s="59" t="s">
        <v>97</v>
      </c>
      <c r="C129" s="37"/>
      <c r="D129" s="38"/>
    </row>
    <row r="130" spans="1:4">
      <c r="A130" s="35"/>
      <c r="B130" s="40" t="s">
        <v>98</v>
      </c>
      <c r="C130" s="41" t="s">
        <v>24</v>
      </c>
      <c r="D130" s="42">
        <v>55</v>
      </c>
    </row>
    <row r="131" ht="30" spans="1:4">
      <c r="A131" s="35" t="str">
        <f>IF(B131&lt;&gt;"","7."&amp;COUNTA($A$118:A130)&amp;".","")</f>
        <v>7.3.</v>
      </c>
      <c r="B131" s="57" t="s">
        <v>99</v>
      </c>
      <c r="C131" s="41"/>
      <c r="D131" s="42"/>
    </row>
    <row r="132" ht="57" spans="1:4">
      <c r="A132" s="35"/>
      <c r="B132" s="64" t="s">
        <v>100</v>
      </c>
      <c r="C132" s="41"/>
      <c r="D132" s="42"/>
    </row>
    <row r="133" spans="1:4">
      <c r="A133" s="35"/>
      <c r="B133" s="64" t="s">
        <v>101</v>
      </c>
      <c r="C133" s="41"/>
      <c r="D133" s="42"/>
    </row>
    <row r="134" spans="1:4">
      <c r="A134" s="35"/>
      <c r="B134" s="39" t="s">
        <v>23</v>
      </c>
      <c r="C134" s="41" t="s">
        <v>24</v>
      </c>
      <c r="D134" s="42">
        <v>180</v>
      </c>
    </row>
    <row r="135" spans="1:4">
      <c r="A135" s="35" t="str">
        <f>IF(B135&lt;&gt;"","7."&amp;COUNTA($A$118:A134)&amp;".","")</f>
        <v>7.4.</v>
      </c>
      <c r="B135" s="57" t="s">
        <v>102</v>
      </c>
      <c r="C135" s="41"/>
      <c r="D135" s="42"/>
    </row>
    <row r="136" s="2" customFormat="1" ht="114" spans="1:4">
      <c r="A136" s="53"/>
      <c r="B136" s="60" t="s">
        <v>103</v>
      </c>
      <c r="C136" s="65"/>
      <c r="D136" s="66"/>
    </row>
    <row r="137" s="2" customFormat="1" ht="57" spans="1:4">
      <c r="A137" s="53"/>
      <c r="B137" s="60" t="s">
        <v>104</v>
      </c>
      <c r="C137" s="65"/>
      <c r="D137" s="66"/>
    </row>
    <row r="138" s="2" customFormat="1" ht="85.5" spans="1:4">
      <c r="A138" s="53"/>
      <c r="B138" s="60" t="s">
        <v>105</v>
      </c>
      <c r="C138" s="65"/>
      <c r="D138" s="66"/>
    </row>
    <row r="139" s="2" customFormat="1" ht="114" spans="1:4">
      <c r="A139" s="53"/>
      <c r="B139" s="60" t="s">
        <v>106</v>
      </c>
      <c r="C139" s="65"/>
      <c r="D139" s="66"/>
    </row>
    <row r="140" s="2" customFormat="1" ht="28.5" spans="1:4">
      <c r="A140" s="53"/>
      <c r="B140" s="60" t="s">
        <v>107</v>
      </c>
      <c r="C140" s="65"/>
      <c r="D140" s="66"/>
    </row>
    <row r="141" s="2" customFormat="1" ht="28.5" spans="1:4">
      <c r="A141" s="53"/>
      <c r="B141" s="60" t="s">
        <v>108</v>
      </c>
      <c r="C141" s="65"/>
      <c r="D141" s="66"/>
    </row>
    <row r="142" s="2" customFormat="1" spans="1:4">
      <c r="A142" s="53"/>
      <c r="B142" s="60" t="s">
        <v>109</v>
      </c>
      <c r="C142" s="65" t="s">
        <v>24</v>
      </c>
      <c r="D142" s="66">
        <v>270</v>
      </c>
    </row>
    <row r="143" s="2" customFormat="1" spans="1:4">
      <c r="A143" s="53"/>
      <c r="B143" s="60" t="s">
        <v>110</v>
      </c>
      <c r="C143" s="65" t="s">
        <v>24</v>
      </c>
      <c r="D143" s="66">
        <v>30</v>
      </c>
    </row>
    <row r="144" s="2" customFormat="1" spans="1:4">
      <c r="A144" s="67"/>
      <c r="B144" s="43"/>
      <c r="C144" s="44"/>
      <c r="D144" s="45"/>
    </row>
    <row r="145" spans="1:4">
      <c r="A145" s="23"/>
      <c r="B145" s="68"/>
      <c r="C145" s="25"/>
      <c r="D145" s="26"/>
    </row>
    <row r="146" spans="1:4">
      <c r="A146" s="27">
        <v>8</v>
      </c>
      <c r="B146" s="69" t="s">
        <v>111</v>
      </c>
      <c r="C146" s="29"/>
      <c r="D146" s="30"/>
    </row>
    <row r="147" spans="1:4">
      <c r="A147" s="31"/>
      <c r="B147" s="58"/>
      <c r="C147" s="33"/>
      <c r="D147" s="34"/>
    </row>
    <row r="148" spans="1:4">
      <c r="A148" s="35" t="str">
        <f>IF(B148&lt;&gt;"","8."&amp;COUNTA($A$146:A147)&amp;".","")</f>
        <v>8.1.</v>
      </c>
      <c r="B148" s="57" t="s">
        <v>112</v>
      </c>
      <c r="C148" s="70"/>
      <c r="D148" s="71"/>
    </row>
    <row r="149" ht="142.5" spans="1:4">
      <c r="A149" s="35"/>
      <c r="B149" s="59" t="s">
        <v>113</v>
      </c>
      <c r="C149" s="70"/>
      <c r="D149" s="71"/>
    </row>
    <row r="150" spans="1:4">
      <c r="A150" s="35"/>
      <c r="B150" s="40" t="s">
        <v>23</v>
      </c>
      <c r="C150" s="70" t="s">
        <v>24</v>
      </c>
      <c r="D150" s="71">
        <v>45</v>
      </c>
    </row>
    <row r="151" spans="1:4">
      <c r="A151" s="35" t="str">
        <f>IF(B151&lt;&gt;"","8."&amp;COUNTA($A$146:A150)&amp;".","")</f>
        <v>8.2.</v>
      </c>
      <c r="B151" s="72" t="s">
        <v>114</v>
      </c>
      <c r="C151" s="73"/>
      <c r="D151" s="74"/>
    </row>
    <row r="152" ht="28.5" spans="1:4">
      <c r="A152" s="35"/>
      <c r="B152" s="60" t="s">
        <v>115</v>
      </c>
      <c r="C152" s="73"/>
      <c r="D152" s="74"/>
    </row>
    <row r="153" spans="1:4">
      <c r="A153" s="35"/>
      <c r="B153" s="60" t="s">
        <v>13</v>
      </c>
      <c r="C153" s="73" t="s">
        <v>15</v>
      </c>
      <c r="D153" s="66">
        <v>5</v>
      </c>
    </row>
    <row r="154" spans="1:4">
      <c r="A154" s="35" t="str">
        <f>IF(B154&lt;&gt;"","8."&amp;COUNTA($A$146:A153)&amp;".","")</f>
        <v>8.3.</v>
      </c>
      <c r="B154" s="57" t="s">
        <v>116</v>
      </c>
      <c r="C154" s="70"/>
      <c r="D154" s="71"/>
    </row>
    <row r="155" ht="128.25" spans="1:4">
      <c r="A155" s="35"/>
      <c r="B155" s="59" t="s">
        <v>117</v>
      </c>
      <c r="C155" s="70"/>
      <c r="D155" s="71"/>
    </row>
    <row r="156" spans="1:4">
      <c r="A156" s="35"/>
      <c r="B156" s="40" t="s">
        <v>23</v>
      </c>
      <c r="C156" s="70" t="s">
        <v>24</v>
      </c>
      <c r="D156" s="71">
        <v>20</v>
      </c>
    </row>
    <row r="157" spans="1:4">
      <c r="A157" s="35" t="str">
        <f>IF(B157&lt;&gt;"","8."&amp;COUNTA($A$146:A156)&amp;".","")</f>
        <v>8.4.</v>
      </c>
      <c r="B157" s="72" t="s">
        <v>118</v>
      </c>
      <c r="C157" s="73"/>
      <c r="D157" s="74"/>
    </row>
    <row r="158" ht="71.25" spans="1:4">
      <c r="A158" s="35"/>
      <c r="B158" s="60" t="s">
        <v>119</v>
      </c>
      <c r="C158" s="73"/>
      <c r="D158" s="74"/>
    </row>
    <row r="159" spans="1:4">
      <c r="A159" s="35"/>
      <c r="B159" s="60" t="s">
        <v>23</v>
      </c>
      <c r="C159" s="73" t="s">
        <v>24</v>
      </c>
      <c r="D159" s="74">
        <v>1</v>
      </c>
    </row>
    <row r="160" spans="1:4">
      <c r="A160" s="23"/>
      <c r="B160" s="43"/>
      <c r="C160" s="47"/>
      <c r="D160" s="48"/>
    </row>
    <row r="161" spans="1:4">
      <c r="A161" s="23"/>
      <c r="B161" s="68"/>
      <c r="C161" s="25"/>
      <c r="D161" s="26"/>
    </row>
    <row r="162" spans="1:4">
      <c r="A162" s="27">
        <v>9</v>
      </c>
      <c r="B162" s="28" t="s">
        <v>120</v>
      </c>
      <c r="C162" s="29"/>
      <c r="D162" s="30"/>
    </row>
    <row r="163" spans="1:4">
      <c r="A163" s="31"/>
      <c r="B163" s="58"/>
      <c r="C163" s="33"/>
      <c r="D163" s="34"/>
    </row>
    <row r="164" spans="1:4">
      <c r="A164" s="35" t="str">
        <f>IF(B164&lt;&gt;"","9."&amp;COUNTA($A$162:A163)&amp;".","")</f>
        <v>9.1.</v>
      </c>
      <c r="B164" s="57" t="s">
        <v>121</v>
      </c>
      <c r="C164" s="41"/>
      <c r="D164" s="42"/>
    </row>
    <row r="165" ht="71.25" spans="1:4">
      <c r="A165" s="35"/>
      <c r="B165" s="59" t="s">
        <v>122</v>
      </c>
      <c r="C165" s="41"/>
      <c r="D165" s="42"/>
    </row>
    <row r="166" spans="1:4">
      <c r="A166" s="35"/>
      <c r="B166" s="59" t="s">
        <v>123</v>
      </c>
      <c r="C166" s="41"/>
      <c r="D166" s="42"/>
    </row>
    <row r="167" ht="57" spans="1:4">
      <c r="A167" s="35"/>
      <c r="B167" s="59" t="s">
        <v>124</v>
      </c>
      <c r="C167" s="41"/>
      <c r="D167" s="42"/>
    </row>
    <row r="168" ht="28.5" spans="1:4">
      <c r="A168" s="35"/>
      <c r="B168" s="59" t="s">
        <v>125</v>
      </c>
      <c r="C168" s="41"/>
      <c r="D168" s="42"/>
    </row>
    <row r="169" spans="1:4">
      <c r="A169" s="35"/>
      <c r="B169" s="40" t="s">
        <v>13</v>
      </c>
      <c r="C169" s="41"/>
      <c r="D169" s="42"/>
    </row>
    <row r="170" spans="1:4">
      <c r="A170" s="35"/>
      <c r="B170" s="40" t="s">
        <v>126</v>
      </c>
      <c r="C170" s="70" t="s">
        <v>15</v>
      </c>
      <c r="D170" s="71">
        <v>1</v>
      </c>
    </row>
    <row r="171" spans="1:4">
      <c r="A171" s="35"/>
      <c r="B171" s="40" t="s">
        <v>127</v>
      </c>
      <c r="C171" s="75" t="s">
        <v>15</v>
      </c>
      <c r="D171" s="76">
        <v>1</v>
      </c>
    </row>
    <row r="172" spans="1:4">
      <c r="A172" s="35"/>
      <c r="B172" s="40" t="s">
        <v>128</v>
      </c>
      <c r="C172" s="75" t="s">
        <v>15</v>
      </c>
      <c r="D172" s="76">
        <v>2</v>
      </c>
    </row>
    <row r="173" ht="30" spans="1:4">
      <c r="A173" s="35" t="str">
        <f>IF(B173&lt;&gt;"","9."&amp;COUNTA($A$162:A172)&amp;".","")</f>
        <v>9.2.</v>
      </c>
      <c r="B173" s="57" t="s">
        <v>129</v>
      </c>
      <c r="C173" s="75"/>
      <c r="D173" s="76"/>
    </row>
    <row r="174" s="2" customFormat="1" ht="85.5" spans="1:4">
      <c r="A174" s="53"/>
      <c r="B174" s="60" t="s">
        <v>130</v>
      </c>
      <c r="C174" s="75"/>
      <c r="D174" s="76"/>
    </row>
    <row r="175" s="2" customFormat="1" ht="42.75" spans="1:4">
      <c r="A175" s="53"/>
      <c r="B175" s="60" t="s">
        <v>131</v>
      </c>
      <c r="C175" s="75"/>
      <c r="D175" s="76"/>
    </row>
    <row r="176" s="2" customFormat="1" ht="28.5" spans="1:4">
      <c r="A176" s="53"/>
      <c r="B176" s="60" t="s">
        <v>132</v>
      </c>
      <c r="C176" s="75"/>
      <c r="D176" s="76"/>
    </row>
    <row r="177" s="2" customFormat="1" spans="1:4">
      <c r="A177" s="53"/>
      <c r="B177" s="60" t="s">
        <v>133</v>
      </c>
      <c r="C177" s="75"/>
      <c r="D177" s="76"/>
    </row>
    <row r="178" s="2" customFormat="1" spans="1:4">
      <c r="A178" s="53"/>
      <c r="B178" s="60" t="s">
        <v>13</v>
      </c>
      <c r="C178" s="75"/>
      <c r="D178" s="76"/>
    </row>
    <row r="179" s="2" customFormat="1" spans="1:4">
      <c r="A179" s="53"/>
      <c r="B179" s="40" t="s">
        <v>134</v>
      </c>
      <c r="C179" s="70" t="s">
        <v>15</v>
      </c>
      <c r="D179" s="71">
        <v>1</v>
      </c>
    </row>
    <row r="180" s="2" customFormat="1" spans="1:4">
      <c r="A180" s="53"/>
      <c r="B180" s="40" t="s">
        <v>135</v>
      </c>
      <c r="C180" s="70" t="s">
        <v>15</v>
      </c>
      <c r="D180" s="71">
        <v>1</v>
      </c>
    </row>
    <row r="181" spans="1:4">
      <c r="A181" s="35"/>
      <c r="B181" s="40" t="s">
        <v>136</v>
      </c>
      <c r="C181" s="70" t="s">
        <v>15</v>
      </c>
      <c r="D181" s="71">
        <v>1</v>
      </c>
    </row>
    <row r="182" spans="1:4">
      <c r="A182" s="35"/>
      <c r="B182" s="40" t="s">
        <v>137</v>
      </c>
      <c r="C182" s="70" t="s">
        <v>15</v>
      </c>
      <c r="D182" s="71">
        <v>1</v>
      </c>
    </row>
    <row r="183" spans="1:4">
      <c r="A183" s="35"/>
      <c r="B183" s="40" t="s">
        <v>138</v>
      </c>
      <c r="C183" s="70" t="s">
        <v>15</v>
      </c>
      <c r="D183" s="71">
        <v>1</v>
      </c>
    </row>
    <row r="184" spans="1:4">
      <c r="A184" s="35" t="str">
        <f>IF(B184&lt;&gt;"","9."&amp;COUNTA($A$162:A183)&amp;".","")</f>
        <v>9.3.</v>
      </c>
      <c r="B184" s="57" t="s">
        <v>139</v>
      </c>
      <c r="C184" s="75"/>
      <c r="D184" s="71"/>
    </row>
    <row r="185" ht="99.75" spans="1:4">
      <c r="A185" s="53"/>
      <c r="B185" s="60" t="s">
        <v>140</v>
      </c>
      <c r="C185" s="75"/>
      <c r="D185" s="71"/>
    </row>
    <row r="186" spans="1:4">
      <c r="A186" s="35"/>
      <c r="B186" s="60" t="s">
        <v>133</v>
      </c>
      <c r="C186" s="70"/>
      <c r="D186" s="71"/>
    </row>
    <row r="187" spans="1:4">
      <c r="A187" s="35"/>
      <c r="B187" s="60" t="s">
        <v>13</v>
      </c>
      <c r="C187" s="70"/>
      <c r="D187" s="71"/>
    </row>
    <row r="188" spans="1:4">
      <c r="A188" s="35"/>
      <c r="B188" s="40" t="s">
        <v>141</v>
      </c>
      <c r="C188" s="70" t="s">
        <v>15</v>
      </c>
      <c r="D188" s="71">
        <v>1</v>
      </c>
    </row>
    <row r="189" spans="1:4">
      <c r="A189" s="35"/>
      <c r="B189" s="40" t="s">
        <v>142</v>
      </c>
      <c r="C189" s="70" t="s">
        <v>15</v>
      </c>
      <c r="D189" s="71">
        <v>2</v>
      </c>
    </row>
    <row r="190" spans="1:4">
      <c r="A190" s="35" t="str">
        <f>IF(B190&lt;&gt;"","9."&amp;COUNTA($A$162:A189)&amp;".","")</f>
        <v>9.4.</v>
      </c>
      <c r="B190" s="57" t="s">
        <v>143</v>
      </c>
      <c r="C190" s="41"/>
      <c r="D190" s="42"/>
    </row>
    <row r="191" ht="71.25" spans="1:4">
      <c r="A191" s="35"/>
      <c r="B191" s="40" t="s">
        <v>144</v>
      </c>
      <c r="C191" s="41"/>
      <c r="D191" s="42"/>
    </row>
    <row r="192" ht="28.5" spans="1:4">
      <c r="A192" s="35"/>
      <c r="B192" s="40" t="s">
        <v>125</v>
      </c>
      <c r="C192" s="41"/>
      <c r="D192" s="42"/>
    </row>
    <row r="193" spans="1:4">
      <c r="A193" s="35"/>
      <c r="B193" s="40" t="s">
        <v>13</v>
      </c>
      <c r="C193" s="41"/>
      <c r="D193" s="42"/>
    </row>
    <row r="194" spans="1:4">
      <c r="A194" s="35"/>
      <c r="B194" s="40" t="s">
        <v>145</v>
      </c>
      <c r="C194" s="75" t="s">
        <v>15</v>
      </c>
      <c r="D194" s="76">
        <v>9</v>
      </c>
    </row>
    <row r="195" spans="1:4">
      <c r="A195" s="35"/>
      <c r="B195" s="40" t="s">
        <v>146</v>
      </c>
      <c r="C195" s="75" t="s">
        <v>15</v>
      </c>
      <c r="D195" s="76">
        <v>2</v>
      </c>
    </row>
    <row r="196" spans="1:4">
      <c r="A196" s="35"/>
      <c r="B196" s="40" t="s">
        <v>147</v>
      </c>
      <c r="C196" s="75" t="s">
        <v>15</v>
      </c>
      <c r="D196" s="76">
        <v>1</v>
      </c>
    </row>
    <row r="197" spans="1:4">
      <c r="A197" s="35"/>
      <c r="B197" s="40"/>
      <c r="C197" s="75"/>
      <c r="D197" s="76"/>
    </row>
    <row r="198" spans="1:4">
      <c r="A198" s="35" t="str">
        <f>IF(B198&lt;&gt;"","9."&amp;COUNTA($A$162:A194)&amp;".","")</f>
        <v>9.5.</v>
      </c>
      <c r="B198" s="57" t="s">
        <v>148</v>
      </c>
      <c r="C198" s="41"/>
      <c r="D198" s="42"/>
    </row>
    <row r="199" ht="85.5" spans="1:4">
      <c r="A199" s="35"/>
      <c r="B199" s="60" t="s">
        <v>149</v>
      </c>
      <c r="C199" s="77"/>
      <c r="D199" s="78"/>
    </row>
    <row r="200" spans="1:4">
      <c r="A200" s="35"/>
      <c r="B200" s="60" t="s">
        <v>133</v>
      </c>
      <c r="C200" s="77"/>
      <c r="D200" s="78"/>
    </row>
    <row r="201" spans="1:4">
      <c r="A201" s="35"/>
      <c r="B201" s="60" t="s">
        <v>13</v>
      </c>
      <c r="C201" s="77"/>
      <c r="D201" s="78"/>
    </row>
    <row r="202" spans="1:4">
      <c r="A202" s="23"/>
      <c r="B202" s="60" t="s">
        <v>150</v>
      </c>
      <c r="C202" s="73" t="s">
        <v>15</v>
      </c>
      <c r="D202" s="74">
        <v>1</v>
      </c>
    </row>
    <row r="203" spans="1:4">
      <c r="A203" s="23"/>
      <c r="B203" s="43"/>
      <c r="C203" s="79"/>
      <c r="D203" s="80"/>
    </row>
    <row r="204" spans="1:4">
      <c r="A204" s="23"/>
      <c r="B204" s="68"/>
      <c r="C204" s="25"/>
      <c r="D204" s="26"/>
    </row>
    <row r="205" spans="1:4">
      <c r="A205" s="27">
        <v>10</v>
      </c>
      <c r="B205" s="28" t="s">
        <v>151</v>
      </c>
      <c r="C205" s="29"/>
      <c r="D205" s="30"/>
    </row>
    <row r="206" spans="1:4">
      <c r="A206" s="31"/>
      <c r="B206" s="58"/>
      <c r="C206" s="33"/>
      <c r="D206" s="34"/>
    </row>
    <row r="207" spans="1:4">
      <c r="A207" s="35" t="str">
        <f>IF(B207&lt;&gt;"","10."&amp;COUNTA($A$205:A206)&amp;".","")</f>
        <v>10.1.</v>
      </c>
      <c r="B207" s="57" t="s">
        <v>152</v>
      </c>
      <c r="C207" s="37"/>
      <c r="D207" s="38"/>
    </row>
    <row r="208" ht="42.75" spans="1:4">
      <c r="A208" s="35"/>
      <c r="B208" s="40" t="s">
        <v>153</v>
      </c>
      <c r="C208" s="37"/>
      <c r="D208" s="38"/>
    </row>
    <row r="209" spans="1:4">
      <c r="A209" s="35"/>
      <c r="B209" s="40" t="s">
        <v>13</v>
      </c>
      <c r="C209" s="41" t="s">
        <v>15</v>
      </c>
      <c r="D209" s="76">
        <v>6</v>
      </c>
    </row>
    <row r="210" spans="1:4">
      <c r="A210" s="35" t="str">
        <f>IF(B210&lt;&gt;"","10."&amp;COUNTA($A$205:A209)&amp;".","")</f>
        <v>10.2.</v>
      </c>
      <c r="B210" s="57" t="s">
        <v>154</v>
      </c>
      <c r="C210" s="37"/>
      <c r="D210" s="38"/>
    </row>
    <row r="211" ht="42.75" spans="1:4">
      <c r="A211" s="35"/>
      <c r="B211" s="40" t="s">
        <v>155</v>
      </c>
      <c r="C211" s="37"/>
      <c r="D211" s="38"/>
    </row>
    <row r="212" spans="1:4">
      <c r="A212" s="35"/>
      <c r="B212" s="40" t="s">
        <v>13</v>
      </c>
      <c r="C212" s="41" t="s">
        <v>15</v>
      </c>
      <c r="D212" s="76">
        <v>2</v>
      </c>
    </row>
    <row r="213" spans="1:4">
      <c r="A213" s="35" t="str">
        <f>IF(B213&lt;&gt;"","10."&amp;COUNTA($A$205:A212)&amp;".","")</f>
        <v>10.3.</v>
      </c>
      <c r="B213" s="57" t="s">
        <v>156</v>
      </c>
      <c r="C213" s="37"/>
      <c r="D213" s="38"/>
    </row>
    <row r="214" ht="42.75" spans="1:4">
      <c r="A214" s="35"/>
      <c r="B214" s="40" t="s">
        <v>157</v>
      </c>
      <c r="C214" s="37"/>
      <c r="D214" s="38"/>
    </row>
    <row r="215" spans="1:4">
      <c r="A215" s="35"/>
      <c r="B215" s="40" t="s">
        <v>158</v>
      </c>
      <c r="C215" s="41" t="s">
        <v>159</v>
      </c>
      <c r="D215" s="76">
        <v>13</v>
      </c>
    </row>
    <row r="216" spans="1:4">
      <c r="A216" s="35" t="str">
        <f>IF(B216&lt;&gt;"","10."&amp;COUNTA($A$205:A215)&amp;".","")</f>
        <v>10.4.</v>
      </c>
      <c r="B216" s="57" t="s">
        <v>160</v>
      </c>
      <c r="C216" s="37"/>
      <c r="D216" s="38"/>
    </row>
    <row r="217" ht="42.75" spans="1:4">
      <c r="A217" s="35"/>
      <c r="B217" s="40" t="s">
        <v>161</v>
      </c>
      <c r="C217" s="37"/>
      <c r="D217" s="38"/>
    </row>
    <row r="218" spans="1:4">
      <c r="A218" s="35"/>
      <c r="B218" s="40" t="s">
        <v>158</v>
      </c>
      <c r="C218" s="41" t="s">
        <v>159</v>
      </c>
      <c r="D218" s="76">
        <v>10.7</v>
      </c>
    </row>
    <row r="219" spans="1:4">
      <c r="A219" s="23"/>
      <c r="B219" s="43"/>
      <c r="C219" s="25"/>
      <c r="D219" s="26"/>
    </row>
    <row r="220" spans="1:4">
      <c r="A220" s="23"/>
      <c r="B220" s="43"/>
      <c r="C220" s="25"/>
      <c r="D220" s="45"/>
    </row>
    <row r="221" spans="1:4">
      <c r="A221" s="27">
        <v>11</v>
      </c>
      <c r="B221" s="28" t="s">
        <v>162</v>
      </c>
      <c r="C221" s="29"/>
      <c r="D221" s="30"/>
    </row>
    <row r="222" spans="1:4">
      <c r="A222" s="31"/>
      <c r="B222" s="58"/>
      <c r="C222" s="33"/>
      <c r="D222" s="34"/>
    </row>
    <row r="223" spans="1:4">
      <c r="A223" s="35" t="str">
        <f>IF(B223&lt;&gt;"","11."&amp;COUNTA($A$221:A222)&amp;".","")</f>
        <v>11.1.</v>
      </c>
      <c r="B223" s="57" t="s">
        <v>163</v>
      </c>
      <c r="C223" s="70"/>
      <c r="D223" s="71"/>
    </row>
    <row r="224" ht="71.25" spans="1:4">
      <c r="A224" s="35"/>
      <c r="B224" s="59" t="s">
        <v>164</v>
      </c>
      <c r="C224" s="70"/>
      <c r="D224" s="71"/>
    </row>
    <row r="225" spans="1:4">
      <c r="A225" s="35"/>
      <c r="B225" s="59" t="s">
        <v>23</v>
      </c>
      <c r="C225" s="70" t="s">
        <v>24</v>
      </c>
      <c r="D225" s="71">
        <v>260</v>
      </c>
    </row>
    <row r="226" spans="1:4">
      <c r="A226" s="35" t="str">
        <f>IF(B226&lt;&gt;"","11."&amp;COUNTA($A$221:A225)&amp;".","")</f>
        <v>11.2.</v>
      </c>
      <c r="B226" s="57" t="s">
        <v>165</v>
      </c>
      <c r="C226" s="70"/>
      <c r="D226" s="71"/>
    </row>
    <row r="227" ht="57" spans="1:4">
      <c r="A227" s="35"/>
      <c r="B227" s="59" t="s">
        <v>166</v>
      </c>
      <c r="C227" s="70"/>
      <c r="D227" s="71"/>
    </row>
    <row r="228" spans="1:4">
      <c r="A228" s="35"/>
      <c r="B228" s="59" t="s">
        <v>23</v>
      </c>
      <c r="C228" s="70" t="s">
        <v>24</v>
      </c>
      <c r="D228" s="71">
        <v>20</v>
      </c>
    </row>
    <row r="229" spans="1:4">
      <c r="A229" s="23"/>
      <c r="B229" s="43"/>
      <c r="C229" s="25"/>
      <c r="D229" s="26"/>
    </row>
    <row r="230" spans="1:4">
      <c r="A230" s="23"/>
      <c r="B230" s="43"/>
      <c r="C230" s="44"/>
      <c r="D230" s="45"/>
    </row>
    <row r="231" spans="1:4">
      <c r="A231" s="27">
        <v>12</v>
      </c>
      <c r="B231" s="28" t="s">
        <v>167</v>
      </c>
      <c r="C231" s="29"/>
      <c r="D231" s="30"/>
    </row>
    <row r="232" spans="1:4">
      <c r="A232" s="31"/>
      <c r="B232" s="58"/>
      <c r="C232" s="33"/>
      <c r="D232" s="34"/>
    </row>
    <row r="233" spans="1:4">
      <c r="A233" s="35" t="str">
        <f>IF(B233&lt;&gt;"","12."&amp;COUNTA($A$231:A232)&amp;".","")</f>
        <v>12.1.</v>
      </c>
      <c r="B233" s="57" t="s">
        <v>168</v>
      </c>
      <c r="C233" s="37"/>
      <c r="D233" s="38"/>
    </row>
    <row r="234" ht="71.25" spans="1:4">
      <c r="A234" s="35"/>
      <c r="B234" s="40" t="s">
        <v>169</v>
      </c>
      <c r="C234" s="37"/>
      <c r="D234" s="38"/>
    </row>
    <row r="235" spans="1:4">
      <c r="A235" s="35"/>
      <c r="B235" s="40" t="s">
        <v>23</v>
      </c>
      <c r="C235" s="70" t="s">
        <v>24</v>
      </c>
      <c r="D235" s="42">
        <v>132</v>
      </c>
    </row>
    <row r="236" spans="1:4">
      <c r="A236" s="35"/>
      <c r="B236" s="40" t="s">
        <v>170</v>
      </c>
      <c r="C236" s="41"/>
      <c r="D236" s="42"/>
    </row>
    <row r="237" spans="1:4">
      <c r="A237" s="35"/>
      <c r="B237" s="40" t="s">
        <v>158</v>
      </c>
      <c r="C237" s="70" t="s">
        <v>159</v>
      </c>
      <c r="D237" s="42">
        <v>180</v>
      </c>
    </row>
    <row r="238" spans="1:4">
      <c r="A238" s="35" t="str">
        <f>IF(B238&lt;&gt;"","12."&amp;COUNTA($A$231:A237)&amp;".","")</f>
        <v>12.2.</v>
      </c>
      <c r="B238" s="57" t="s">
        <v>171</v>
      </c>
      <c r="C238" s="37"/>
      <c r="D238" s="38"/>
    </row>
    <row r="239" ht="85.5" spans="1:4">
      <c r="A239" s="35"/>
      <c r="B239" s="40" t="s">
        <v>172</v>
      </c>
      <c r="C239" s="37"/>
      <c r="D239" s="38"/>
    </row>
    <row r="240" spans="1:4">
      <c r="A240" s="35"/>
      <c r="B240" s="40" t="s">
        <v>23</v>
      </c>
      <c r="C240" s="70" t="s">
        <v>24</v>
      </c>
      <c r="D240" s="42">
        <v>80</v>
      </c>
    </row>
    <row r="241" spans="1:4">
      <c r="A241" s="35" t="str">
        <f>IF(B241&lt;&gt;"","12."&amp;COUNTA($A$231:A240)&amp;".","")</f>
        <v>12.3.</v>
      </c>
      <c r="B241" s="57" t="s">
        <v>173</v>
      </c>
      <c r="C241" s="37"/>
      <c r="D241" s="38"/>
    </row>
    <row r="242" ht="71.25" spans="1:4">
      <c r="A242" s="35"/>
      <c r="B242" s="40" t="s">
        <v>174</v>
      </c>
      <c r="C242" s="37"/>
      <c r="D242" s="38"/>
    </row>
    <row r="243" spans="1:4">
      <c r="A243" s="35"/>
      <c r="B243" s="40" t="s">
        <v>23</v>
      </c>
      <c r="C243" s="70" t="s">
        <v>24</v>
      </c>
      <c r="D243" s="42">
        <v>9</v>
      </c>
    </row>
    <row r="244" spans="1:4">
      <c r="A244" s="35"/>
      <c r="B244" s="40" t="s">
        <v>170</v>
      </c>
      <c r="C244" s="41"/>
      <c r="D244" s="42"/>
    </row>
    <row r="245" spans="1:4">
      <c r="A245" s="35"/>
      <c r="B245" s="40" t="s">
        <v>158</v>
      </c>
      <c r="C245" s="70" t="s">
        <v>159</v>
      </c>
      <c r="D245" s="42">
        <v>10</v>
      </c>
    </row>
    <row r="246" spans="1:4">
      <c r="A246" s="23"/>
      <c r="B246" s="43"/>
      <c r="C246" s="25"/>
      <c r="D246" s="26"/>
    </row>
    <row r="247" spans="1:4">
      <c r="A247" s="67"/>
      <c r="B247" s="81"/>
      <c r="C247" s="44"/>
      <c r="D247" s="45"/>
    </row>
    <row r="248" spans="1:4">
      <c r="A248" s="27">
        <v>14</v>
      </c>
      <c r="B248" s="28" t="s">
        <v>175</v>
      </c>
      <c r="C248" s="29"/>
      <c r="D248" s="30"/>
    </row>
    <row r="249" spans="1:4">
      <c r="A249" s="31"/>
      <c r="B249" s="58"/>
      <c r="C249" s="33"/>
      <c r="D249" s="34"/>
    </row>
    <row r="250" spans="1:4">
      <c r="A250" s="35" t="str">
        <f>IF(B250&lt;&gt;"","14."&amp;COUNTA($A$247:A249)&amp;".","")</f>
        <v>14.1.</v>
      </c>
      <c r="B250" s="57" t="s">
        <v>176</v>
      </c>
      <c r="C250" s="37"/>
      <c r="D250" s="38"/>
    </row>
    <row r="251" ht="42.75" spans="1:4">
      <c r="A251" s="35"/>
      <c r="B251" s="59" t="s">
        <v>177</v>
      </c>
      <c r="C251" s="37"/>
      <c r="D251" s="38"/>
    </row>
    <row r="252" spans="1:4">
      <c r="A252" s="35"/>
      <c r="B252" s="40" t="s">
        <v>23</v>
      </c>
      <c r="C252" s="70"/>
      <c r="D252" s="71"/>
    </row>
    <row r="253" spans="1:4">
      <c r="A253" s="35"/>
      <c r="B253" s="40" t="s">
        <v>178</v>
      </c>
      <c r="C253" s="70" t="s">
        <v>24</v>
      </c>
      <c r="D253" s="71">
        <v>560</v>
      </c>
    </row>
    <row r="254" spans="1:4">
      <c r="A254" s="35"/>
      <c r="B254" s="40" t="s">
        <v>179</v>
      </c>
      <c r="C254" s="70" t="s">
        <v>24</v>
      </c>
      <c r="D254" s="71">
        <v>130</v>
      </c>
    </row>
    <row r="255" spans="1:4">
      <c r="A255" s="35" t="str">
        <f>IF(B255&lt;&gt;"","14."&amp;COUNTA($A$247:A252)&amp;".","")</f>
        <v>14.2.</v>
      </c>
      <c r="B255" s="57" t="s">
        <v>180</v>
      </c>
      <c r="C255" s="37"/>
      <c r="D255" s="38"/>
    </row>
    <row r="256" ht="42.75" spans="1:4">
      <c r="A256" s="35"/>
      <c r="B256" s="59" t="s">
        <v>181</v>
      </c>
      <c r="C256" s="37"/>
      <c r="D256" s="38"/>
    </row>
    <row r="257" spans="1:4">
      <c r="A257" s="35"/>
      <c r="B257" s="40" t="s">
        <v>23</v>
      </c>
      <c r="C257" s="70"/>
      <c r="D257" s="71"/>
    </row>
    <row r="258" spans="1:4">
      <c r="A258" s="23"/>
      <c r="B258" s="40" t="s">
        <v>178</v>
      </c>
      <c r="C258" s="70" t="s">
        <v>24</v>
      </c>
      <c r="D258" s="71">
        <v>560</v>
      </c>
    </row>
    <row r="259" spans="1:4">
      <c r="A259" s="23"/>
      <c r="B259" s="40" t="s">
        <v>179</v>
      </c>
      <c r="C259" s="70" t="s">
        <v>24</v>
      </c>
      <c r="D259" s="71">
        <v>130</v>
      </c>
    </row>
    <row r="260" spans="1:4">
      <c r="A260" s="35" t="str">
        <f>IF(B260&lt;&gt;"","14."&amp;COUNTA($A$247:A257)&amp;".","")</f>
        <v>14.3.</v>
      </c>
      <c r="B260" s="57" t="s">
        <v>182</v>
      </c>
      <c r="C260" s="37"/>
      <c r="D260" s="38"/>
    </row>
    <row r="261" ht="28.5" spans="1:4">
      <c r="A261" s="35"/>
      <c r="B261" s="59" t="s">
        <v>183</v>
      </c>
      <c r="C261" s="37"/>
      <c r="D261" s="38"/>
    </row>
    <row r="262" spans="1:4">
      <c r="A262" s="23"/>
      <c r="B262" s="40" t="s">
        <v>23</v>
      </c>
      <c r="C262" s="70" t="s">
        <v>24</v>
      </c>
      <c r="D262" s="71">
        <v>3</v>
      </c>
    </row>
    <row r="263" spans="1:4">
      <c r="A263" s="23"/>
      <c r="B263" s="43"/>
      <c r="C263" s="25"/>
      <c r="D263" s="26"/>
    </row>
    <row r="264" spans="1:4">
      <c r="A264" s="82"/>
      <c r="B264" s="83"/>
      <c r="C264" s="84"/>
      <c r="D264" s="85"/>
    </row>
    <row r="265" spans="1:4">
      <c r="A265" s="82"/>
      <c r="B265" s="83"/>
      <c r="C265" s="84"/>
      <c r="D265" s="85"/>
    </row>
    <row r="266" spans="1:4">
      <c r="A266" s="82"/>
      <c r="B266" s="83"/>
      <c r="C266" s="84"/>
      <c r="D266" s="85"/>
    </row>
    <row r="267" spans="1:4">
      <c r="A267" s="86">
        <v>3</v>
      </c>
      <c r="B267" s="87" t="s">
        <v>184</v>
      </c>
      <c r="C267" s="88"/>
      <c r="D267" s="88"/>
    </row>
    <row r="268" spans="1:4">
      <c r="A268" s="89"/>
      <c r="B268" s="87"/>
      <c r="C268" s="88"/>
      <c r="D268" s="88"/>
    </row>
    <row r="269" spans="1:4">
      <c r="A269" s="89"/>
      <c r="B269" s="87"/>
      <c r="C269" s="88"/>
      <c r="D269" s="88"/>
    </row>
    <row r="270" ht="71.25" spans="1:4">
      <c r="A270" s="89"/>
      <c r="B270" s="90" t="s">
        <v>185</v>
      </c>
      <c r="C270" s="88"/>
      <c r="D270" s="88"/>
    </row>
    <row r="271" spans="1:4">
      <c r="A271" s="89"/>
      <c r="B271" s="91"/>
      <c r="C271" s="88"/>
      <c r="D271" s="88"/>
    </row>
    <row r="272" spans="1:4">
      <c r="A272" s="89"/>
      <c r="B272" s="92" t="s">
        <v>186</v>
      </c>
      <c r="C272" s="88"/>
      <c r="D272" s="88"/>
    </row>
    <row r="273" ht="42.75" spans="1:4">
      <c r="A273" s="93">
        <v>1</v>
      </c>
      <c r="B273" s="94" t="s">
        <v>187</v>
      </c>
      <c r="C273" s="95"/>
      <c r="D273" s="95"/>
    </row>
    <row r="274" spans="1:4">
      <c r="A274" s="93"/>
      <c r="B274" s="94"/>
      <c r="C274" s="88" t="s">
        <v>28</v>
      </c>
      <c r="D274" s="88">
        <v>7</v>
      </c>
    </row>
    <row r="275" ht="71.25" spans="1:4">
      <c r="A275" s="93">
        <v>2</v>
      </c>
      <c r="B275" s="94" t="s">
        <v>188</v>
      </c>
      <c r="C275" s="95"/>
      <c r="D275" s="95"/>
    </row>
    <row r="276" spans="1:4">
      <c r="A276" s="93"/>
      <c r="B276" s="94"/>
      <c r="C276" s="88" t="s">
        <v>28</v>
      </c>
      <c r="D276" s="88">
        <v>6</v>
      </c>
    </row>
    <row r="277" ht="42.75" spans="1:4">
      <c r="A277" s="93">
        <v>3</v>
      </c>
      <c r="B277" s="94" t="s">
        <v>189</v>
      </c>
      <c r="C277" s="95"/>
      <c r="D277" s="95"/>
    </row>
    <row r="278" spans="1:4">
      <c r="A278" s="93"/>
      <c r="B278" s="94"/>
      <c r="C278" s="88" t="s">
        <v>28</v>
      </c>
      <c r="D278" s="88">
        <v>32</v>
      </c>
    </row>
    <row r="279" spans="1:4">
      <c r="A279" s="93"/>
      <c r="B279" s="94"/>
      <c r="C279" s="88"/>
      <c r="D279" s="88"/>
    </row>
    <row r="280" spans="1:4">
      <c r="A280" s="93"/>
      <c r="B280" s="94"/>
      <c r="C280" s="88"/>
      <c r="D280" s="88"/>
    </row>
    <row r="281" spans="1:4">
      <c r="A281" s="93"/>
      <c r="B281" s="87" t="s">
        <v>190</v>
      </c>
      <c r="C281" s="88"/>
      <c r="D281" s="88"/>
    </row>
    <row r="282" ht="99.75" spans="1:4">
      <c r="A282" s="93">
        <v>1</v>
      </c>
      <c r="B282" s="94" t="s">
        <v>191</v>
      </c>
      <c r="C282" s="95"/>
      <c r="D282" s="95"/>
    </row>
    <row r="283" spans="1:4">
      <c r="A283" s="93"/>
      <c r="B283" s="94"/>
      <c r="C283" s="88" t="s">
        <v>15</v>
      </c>
      <c r="D283" s="88">
        <v>1</v>
      </c>
    </row>
    <row r="284" ht="71.25" spans="1:4">
      <c r="A284" s="93">
        <v>2</v>
      </c>
      <c r="B284" s="94" t="s">
        <v>192</v>
      </c>
      <c r="C284" s="95"/>
      <c r="D284" s="95"/>
    </row>
    <row r="285" spans="1:4">
      <c r="A285" s="93"/>
      <c r="B285" s="94" t="s">
        <v>193</v>
      </c>
      <c r="C285" s="88" t="s">
        <v>194</v>
      </c>
      <c r="D285" s="88">
        <v>32</v>
      </c>
    </row>
    <row r="286" spans="1:4">
      <c r="A286" s="93"/>
      <c r="B286" s="94" t="s">
        <v>195</v>
      </c>
      <c r="C286" s="88" t="s">
        <v>194</v>
      </c>
      <c r="D286" s="88">
        <v>28</v>
      </c>
    </row>
    <row r="287" ht="57" spans="1:4">
      <c r="A287" s="93">
        <v>3</v>
      </c>
      <c r="B287" s="94" t="s">
        <v>196</v>
      </c>
      <c r="C287" s="88"/>
      <c r="D287" s="88"/>
    </row>
    <row r="288" spans="1:4">
      <c r="A288" s="93"/>
      <c r="B288" s="94"/>
      <c r="C288" s="88" t="s">
        <v>24</v>
      </c>
      <c r="D288" s="88">
        <v>25</v>
      </c>
    </row>
    <row r="289" ht="57" spans="1:4">
      <c r="A289" s="93">
        <v>4</v>
      </c>
      <c r="B289" s="94" t="s">
        <v>197</v>
      </c>
      <c r="C289" s="88"/>
      <c r="D289" s="88"/>
    </row>
    <row r="290" spans="1:4">
      <c r="A290" s="93"/>
      <c r="B290" s="94" t="s">
        <v>198</v>
      </c>
      <c r="C290" s="88" t="s">
        <v>15</v>
      </c>
      <c r="D290" s="88">
        <v>2</v>
      </c>
    </row>
    <row r="291" spans="1:4">
      <c r="A291" s="93"/>
      <c r="B291" s="94" t="s">
        <v>199</v>
      </c>
      <c r="C291" s="88" t="s">
        <v>15</v>
      </c>
      <c r="D291" s="88">
        <v>4</v>
      </c>
    </row>
    <row r="292" ht="71.25" spans="1:4">
      <c r="A292" s="93">
        <v>5</v>
      </c>
      <c r="B292" s="94" t="s">
        <v>200</v>
      </c>
      <c r="C292" s="88"/>
      <c r="D292" s="88"/>
    </row>
    <row r="293" spans="1:4">
      <c r="A293" s="93"/>
      <c r="B293" s="94"/>
      <c r="C293" s="88" t="s">
        <v>194</v>
      </c>
      <c r="D293" s="88">
        <v>25</v>
      </c>
    </row>
    <row r="294" ht="71.25" spans="1:4">
      <c r="A294" s="93">
        <v>6</v>
      </c>
      <c r="B294" s="94" t="s">
        <v>201</v>
      </c>
      <c r="C294" s="88"/>
      <c r="D294" s="88"/>
    </row>
    <row r="295" spans="1:4">
      <c r="A295" s="93"/>
      <c r="B295" s="94"/>
      <c r="C295" s="88" t="s">
        <v>15</v>
      </c>
      <c r="D295" s="88">
        <v>7</v>
      </c>
    </row>
    <row r="296" spans="1:4">
      <c r="A296" s="93"/>
      <c r="B296" s="94"/>
      <c r="C296" s="88"/>
      <c r="D296" s="88"/>
    </row>
    <row r="297" spans="1:4">
      <c r="A297" s="93"/>
      <c r="B297" s="87" t="s">
        <v>202</v>
      </c>
      <c r="C297" s="88"/>
      <c r="D297" s="88"/>
    </row>
    <row r="298" ht="99.75" spans="1:4">
      <c r="A298" s="93"/>
      <c r="B298" s="96" t="s">
        <v>203</v>
      </c>
      <c r="C298" s="97"/>
      <c r="D298" s="88"/>
    </row>
    <row r="299" spans="1:4">
      <c r="A299" s="93"/>
      <c r="B299" s="91"/>
      <c r="C299" s="97"/>
      <c r="D299" s="88"/>
    </row>
    <row r="300" ht="85.5" spans="1:4">
      <c r="A300" s="93">
        <v>1</v>
      </c>
      <c r="B300" s="94" t="s">
        <v>204</v>
      </c>
      <c r="C300" s="88"/>
      <c r="D300" s="88"/>
    </row>
    <row r="301" spans="1:4">
      <c r="A301" s="93"/>
      <c r="B301" s="87" t="s">
        <v>205</v>
      </c>
      <c r="C301" s="88" t="s">
        <v>194</v>
      </c>
      <c r="D301" s="88">
        <v>30</v>
      </c>
    </row>
    <row r="302" spans="1:4">
      <c r="A302" s="93"/>
      <c r="B302" s="94" t="s">
        <v>206</v>
      </c>
      <c r="C302" s="88" t="s">
        <v>194</v>
      </c>
      <c r="D302" s="88">
        <v>34</v>
      </c>
    </row>
    <row r="303" spans="1:4">
      <c r="A303" s="93"/>
      <c r="B303" s="94" t="s">
        <v>207</v>
      </c>
      <c r="C303" s="88" t="s">
        <v>194</v>
      </c>
      <c r="D303" s="88">
        <v>6</v>
      </c>
    </row>
    <row r="304" ht="28.5" spans="1:4">
      <c r="A304" s="93">
        <v>2</v>
      </c>
      <c r="B304" s="94" t="s">
        <v>208</v>
      </c>
      <c r="C304" s="88"/>
      <c r="D304" s="88"/>
    </row>
    <row r="305" spans="1:4">
      <c r="A305" s="93"/>
      <c r="B305" s="87" t="s">
        <v>205</v>
      </c>
      <c r="C305" s="88" t="s">
        <v>209</v>
      </c>
      <c r="D305" s="88">
        <v>4</v>
      </c>
    </row>
    <row r="306" spans="1:4">
      <c r="A306" s="93"/>
      <c r="B306" s="94" t="s">
        <v>206</v>
      </c>
      <c r="C306" s="88" t="s">
        <v>209</v>
      </c>
      <c r="D306" s="88">
        <v>3</v>
      </c>
    </row>
    <row r="307" ht="28.5" spans="1:4">
      <c r="A307" s="93">
        <v>3</v>
      </c>
      <c r="B307" s="94" t="s">
        <v>210</v>
      </c>
      <c r="C307" s="88"/>
      <c r="D307" s="88"/>
    </row>
    <row r="308" spans="1:4">
      <c r="A308" s="93"/>
      <c r="B308" s="87" t="s">
        <v>211</v>
      </c>
      <c r="C308" s="88" t="s">
        <v>15</v>
      </c>
      <c r="D308" s="88">
        <v>14</v>
      </c>
    </row>
    <row r="309" spans="1:4">
      <c r="A309" s="93"/>
      <c r="B309" s="94" t="s">
        <v>212</v>
      </c>
      <c r="C309" s="88" t="s">
        <v>213</v>
      </c>
      <c r="D309" s="88">
        <v>2</v>
      </c>
    </row>
    <row r="310" ht="28.5" spans="1:4">
      <c r="A310" s="93">
        <v>4</v>
      </c>
      <c r="B310" s="94" t="s">
        <v>214</v>
      </c>
      <c r="C310" s="88"/>
      <c r="D310" s="88"/>
    </row>
    <row r="311" spans="1:4">
      <c r="A311" s="93"/>
      <c r="B311" s="94"/>
      <c r="C311" s="88" t="s">
        <v>213</v>
      </c>
      <c r="D311" s="88">
        <v>2</v>
      </c>
    </row>
    <row r="312" ht="57" spans="1:4">
      <c r="A312" s="93">
        <v>4</v>
      </c>
      <c r="B312" s="94" t="s">
        <v>215</v>
      </c>
      <c r="C312" s="95"/>
      <c r="D312" s="95"/>
    </row>
    <row r="313" spans="1:4">
      <c r="A313" s="93"/>
      <c r="B313" s="94" t="s">
        <v>216</v>
      </c>
      <c r="C313" s="88" t="s">
        <v>15</v>
      </c>
      <c r="D313" s="88">
        <v>4</v>
      </c>
    </row>
    <row r="314" spans="1:4">
      <c r="A314" s="93"/>
      <c r="B314" s="94" t="s">
        <v>217</v>
      </c>
      <c r="C314" s="88" t="s">
        <v>15</v>
      </c>
      <c r="D314" s="88">
        <v>1</v>
      </c>
    </row>
    <row r="315" ht="128.25" spans="1:4">
      <c r="A315" s="93">
        <v>5</v>
      </c>
      <c r="B315" s="98" t="s">
        <v>218</v>
      </c>
      <c r="C315" s="88"/>
      <c r="D315" s="88"/>
    </row>
    <row r="316" spans="1:4">
      <c r="A316" s="93"/>
      <c r="B316" s="99" t="s">
        <v>219</v>
      </c>
      <c r="C316" s="88" t="s">
        <v>209</v>
      </c>
      <c r="D316" s="88">
        <v>7</v>
      </c>
    </row>
    <row r="317" spans="1:4">
      <c r="A317" s="95"/>
      <c r="B317" s="99" t="s">
        <v>220</v>
      </c>
      <c r="C317" s="88" t="s">
        <v>209</v>
      </c>
      <c r="D317" s="88">
        <v>18</v>
      </c>
    </row>
    <row r="318" spans="1:4">
      <c r="A318" s="95"/>
      <c r="B318" s="99" t="s">
        <v>221</v>
      </c>
      <c r="C318" s="88" t="s">
        <v>209</v>
      </c>
      <c r="D318" s="88">
        <v>27</v>
      </c>
    </row>
    <row r="319" spans="1:4">
      <c r="A319" s="93">
        <v>6</v>
      </c>
      <c r="B319" s="99" t="s">
        <v>222</v>
      </c>
      <c r="C319" s="95"/>
      <c r="D319" s="95"/>
    </row>
    <row r="320" spans="1:4">
      <c r="A320" s="93"/>
      <c r="B320" s="99" t="s">
        <v>223</v>
      </c>
      <c r="C320" s="88" t="s">
        <v>15</v>
      </c>
      <c r="D320" s="88">
        <v>3</v>
      </c>
    </row>
    <row r="321" spans="1:4">
      <c r="A321" s="93"/>
      <c r="B321" s="99"/>
      <c r="C321" s="88"/>
      <c r="D321" s="88"/>
    </row>
    <row r="322" ht="28.5" spans="1:4">
      <c r="A322" s="93">
        <v>7</v>
      </c>
      <c r="B322" s="99" t="s">
        <v>224</v>
      </c>
      <c r="C322" s="88" t="s">
        <v>15</v>
      </c>
      <c r="D322" s="88">
        <v>2</v>
      </c>
    </row>
    <row r="323" spans="1:4">
      <c r="A323" s="93"/>
      <c r="B323" s="99"/>
      <c r="C323" s="88" t="s">
        <v>225</v>
      </c>
      <c r="D323" s="88"/>
    </row>
    <row r="324" spans="1:4">
      <c r="A324" s="93"/>
      <c r="B324" s="99"/>
      <c r="C324" s="88"/>
      <c r="D324" s="88"/>
    </row>
    <row r="325" spans="1:4">
      <c r="A325" s="93"/>
      <c r="B325" s="100" t="s">
        <v>226</v>
      </c>
      <c r="C325" s="88"/>
      <c r="D325" s="88"/>
    </row>
    <row r="326" ht="71.25" spans="1:4">
      <c r="A326" s="93"/>
      <c r="B326" s="96" t="s">
        <v>227</v>
      </c>
      <c r="C326" s="88"/>
      <c r="D326" s="88"/>
    </row>
    <row r="327" spans="1:4">
      <c r="A327" s="93"/>
      <c r="B327" s="91"/>
      <c r="C327" s="88"/>
      <c r="D327" s="88"/>
    </row>
    <row r="328" ht="71.25" spans="1:4">
      <c r="A328" s="93">
        <v>1</v>
      </c>
      <c r="B328" s="98" t="s">
        <v>228</v>
      </c>
      <c r="C328" s="88"/>
      <c r="D328" s="88"/>
    </row>
    <row r="329" spans="1:4">
      <c r="A329" s="93"/>
      <c r="B329" s="98"/>
      <c r="C329" s="95" t="s">
        <v>15</v>
      </c>
      <c r="D329" s="88">
        <v>4</v>
      </c>
    </row>
    <row r="330" ht="71.25" spans="1:4">
      <c r="A330" s="93">
        <v>2</v>
      </c>
      <c r="B330" s="98" t="s">
        <v>229</v>
      </c>
      <c r="C330" s="95"/>
      <c r="D330" s="95"/>
    </row>
    <row r="331" spans="1:4">
      <c r="A331" s="93"/>
      <c r="B331" s="98" t="s">
        <v>230</v>
      </c>
      <c r="C331" s="95" t="s">
        <v>231</v>
      </c>
      <c r="D331" s="88">
        <v>5</v>
      </c>
    </row>
    <row r="332" spans="1:4">
      <c r="A332" s="93"/>
      <c r="B332" s="98" t="s">
        <v>232</v>
      </c>
      <c r="C332" s="88" t="s">
        <v>15</v>
      </c>
      <c r="D332" s="88">
        <v>1</v>
      </c>
    </row>
    <row r="333" ht="42.75" spans="1:4">
      <c r="A333" s="93">
        <v>3</v>
      </c>
      <c r="B333" s="98" t="s">
        <v>233</v>
      </c>
      <c r="C333" s="88" t="s">
        <v>15</v>
      </c>
      <c r="D333" s="88">
        <v>2</v>
      </c>
    </row>
    <row r="334" ht="28.5" spans="1:4">
      <c r="A334" s="93">
        <v>4</v>
      </c>
      <c r="B334" s="98" t="s">
        <v>234</v>
      </c>
      <c r="C334" s="88"/>
      <c r="D334" s="88"/>
    </row>
    <row r="335" spans="1:4">
      <c r="A335" s="93"/>
      <c r="B335" s="98"/>
      <c r="C335" s="95" t="s">
        <v>15</v>
      </c>
      <c r="D335" s="88">
        <v>6</v>
      </c>
    </row>
    <row r="336" ht="28.5" spans="1:4">
      <c r="A336" s="93">
        <v>5</v>
      </c>
      <c r="B336" s="98" t="s">
        <v>235</v>
      </c>
      <c r="C336" s="88"/>
      <c r="D336" s="88"/>
    </row>
    <row r="337" spans="1:4">
      <c r="A337" s="93"/>
      <c r="B337" s="99"/>
      <c r="C337" s="95"/>
      <c r="D337" s="88">
        <v>2</v>
      </c>
    </row>
    <row r="338" spans="1:4">
      <c r="A338" s="93"/>
      <c r="B338" s="99"/>
      <c r="C338" s="95"/>
      <c r="D338" s="88"/>
    </row>
    <row r="339" spans="1:4">
      <c r="A339" s="82"/>
      <c r="B339" s="83"/>
      <c r="C339" s="84"/>
      <c r="D339" s="85"/>
    </row>
    <row r="340" spans="1:4">
      <c r="A340" s="101">
        <v>4</v>
      </c>
      <c r="B340" s="72" t="s">
        <v>236</v>
      </c>
      <c r="C340" s="65"/>
      <c r="D340" s="102"/>
    </row>
    <row r="341" spans="1:4">
      <c r="A341" s="103"/>
      <c r="B341" s="60"/>
      <c r="C341" s="65"/>
      <c r="D341" s="102"/>
    </row>
    <row r="342" spans="1:4">
      <c r="A342" s="104" t="s">
        <v>237</v>
      </c>
      <c r="B342" s="105" t="s">
        <v>238</v>
      </c>
      <c r="C342" s="65"/>
      <c r="D342" s="106"/>
    </row>
    <row r="343" spans="1:4">
      <c r="A343" s="104"/>
      <c r="B343" s="72"/>
      <c r="C343" s="65"/>
      <c r="D343" s="106"/>
    </row>
    <row r="344" ht="57" spans="1:4">
      <c r="A344" s="73" t="s">
        <v>239</v>
      </c>
      <c r="B344" s="60" t="s">
        <v>240</v>
      </c>
      <c r="C344" s="65" t="s">
        <v>209</v>
      </c>
      <c r="D344" s="106">
        <v>70</v>
      </c>
    </row>
    <row r="345" ht="57" spans="1:4">
      <c r="A345" s="73" t="s">
        <v>241</v>
      </c>
      <c r="B345" s="60" t="s">
        <v>242</v>
      </c>
      <c r="C345" s="107" t="s">
        <v>243</v>
      </c>
      <c r="D345" s="108">
        <v>10</v>
      </c>
    </row>
    <row r="346" spans="1:4">
      <c r="A346" s="73"/>
      <c r="B346" s="60"/>
      <c r="C346" s="65"/>
      <c r="D346" s="106"/>
    </row>
    <row r="347" spans="1:4">
      <c r="A347" s="73"/>
      <c r="B347" s="72"/>
      <c r="C347" s="65"/>
      <c r="D347" s="106"/>
    </row>
    <row r="348" spans="1:4">
      <c r="A348" s="73"/>
      <c r="B348" s="72"/>
      <c r="C348" s="65"/>
      <c r="D348" s="106"/>
    </row>
    <row r="349" spans="1:4">
      <c r="A349" s="104" t="s">
        <v>244</v>
      </c>
      <c r="B349" s="72" t="s">
        <v>245</v>
      </c>
      <c r="C349" s="65"/>
      <c r="D349" s="106"/>
    </row>
    <row r="350" spans="1:4">
      <c r="A350" s="104"/>
      <c r="B350" s="72"/>
      <c r="C350" s="65"/>
      <c r="D350" s="106"/>
    </row>
    <row r="351" ht="142.5" spans="1:4">
      <c r="A351" s="73">
        <v>2.1</v>
      </c>
      <c r="B351" s="60" t="s">
        <v>246</v>
      </c>
      <c r="C351" s="65" t="s">
        <v>15</v>
      </c>
      <c r="D351" s="106">
        <v>28</v>
      </c>
    </row>
    <row r="352" ht="156.75" spans="1:4">
      <c r="A352" s="73"/>
      <c r="B352" s="60" t="s">
        <v>247</v>
      </c>
      <c r="C352" s="65"/>
      <c r="D352" s="106"/>
    </row>
    <row r="353" ht="128.25" spans="1:4">
      <c r="A353" s="73"/>
      <c r="B353" s="60" t="s">
        <v>248</v>
      </c>
      <c r="C353" s="65"/>
      <c r="D353" s="106"/>
    </row>
    <row r="354" ht="114" spans="1:4">
      <c r="A354" s="73">
        <v>2.2</v>
      </c>
      <c r="B354" s="60" t="s">
        <v>249</v>
      </c>
      <c r="C354" s="65" t="s">
        <v>15</v>
      </c>
      <c r="D354" s="106">
        <v>14</v>
      </c>
    </row>
    <row r="355" ht="156.75" spans="1:4">
      <c r="A355" s="73"/>
      <c r="B355" s="60" t="s">
        <v>250</v>
      </c>
      <c r="C355" s="65"/>
      <c r="D355" s="106"/>
    </row>
    <row r="356" ht="185.25" spans="1:4">
      <c r="A356" s="73">
        <v>2.3</v>
      </c>
      <c r="B356" s="60" t="s">
        <v>251</v>
      </c>
      <c r="C356" s="65" t="s">
        <v>15</v>
      </c>
      <c r="D356" s="106">
        <v>16</v>
      </c>
    </row>
    <row r="357" spans="1:4">
      <c r="A357" s="73"/>
      <c r="B357" s="60"/>
      <c r="C357" s="65"/>
      <c r="D357" s="106"/>
    </row>
    <row r="358" spans="1:4">
      <c r="A358" s="73"/>
      <c r="B358" s="72"/>
      <c r="C358" s="65"/>
      <c r="D358" s="106"/>
    </row>
    <row r="359" spans="1:4">
      <c r="A359" s="73"/>
      <c r="B359" s="72"/>
      <c r="C359" s="65"/>
      <c r="D359" s="106"/>
    </row>
    <row r="360" spans="1:4">
      <c r="A360" s="104" t="s">
        <v>252</v>
      </c>
      <c r="B360" s="72" t="s">
        <v>253</v>
      </c>
      <c r="C360" s="65"/>
      <c r="D360" s="106"/>
    </row>
    <row r="361" spans="1:4">
      <c r="A361" s="73"/>
      <c r="B361" s="72"/>
      <c r="C361" s="65"/>
      <c r="D361" s="106"/>
    </row>
    <row r="362" ht="42.75" spans="1:4">
      <c r="A362" s="73" t="s">
        <v>254</v>
      </c>
      <c r="B362" s="60" t="s">
        <v>255</v>
      </c>
      <c r="C362" s="73"/>
      <c r="D362" s="109"/>
    </row>
    <row r="363" spans="1:4">
      <c r="A363" s="73"/>
      <c r="B363" s="60" t="s">
        <v>256</v>
      </c>
      <c r="C363" s="65" t="s">
        <v>209</v>
      </c>
      <c r="D363" s="106">
        <v>460</v>
      </c>
    </row>
    <row r="364" ht="57" spans="1:4">
      <c r="A364" s="73" t="s">
        <v>257</v>
      </c>
      <c r="B364" s="60" t="s">
        <v>258</v>
      </c>
      <c r="C364" s="73"/>
      <c r="D364" s="109"/>
    </row>
    <row r="365" spans="1:4">
      <c r="A365" s="73"/>
      <c r="B365" s="60" t="s">
        <v>256</v>
      </c>
      <c r="C365" s="65" t="s">
        <v>209</v>
      </c>
      <c r="D365" s="106">
        <v>580</v>
      </c>
    </row>
    <row r="366" ht="57" spans="1:4">
      <c r="A366" s="73" t="s">
        <v>259</v>
      </c>
      <c r="B366" s="60" t="s">
        <v>260</v>
      </c>
      <c r="C366" s="73"/>
      <c r="D366" s="109"/>
    </row>
    <row r="367" spans="1:4">
      <c r="A367" s="73"/>
      <c r="B367" s="60" t="s">
        <v>256</v>
      </c>
      <c r="C367" s="65" t="s">
        <v>209</v>
      </c>
      <c r="D367" s="106">
        <v>120</v>
      </c>
    </row>
    <row r="368" ht="142.5" spans="1:4">
      <c r="A368" s="73" t="s">
        <v>261</v>
      </c>
      <c r="B368" s="60" t="s">
        <v>262</v>
      </c>
      <c r="C368" s="73"/>
      <c r="D368" s="109"/>
    </row>
    <row r="369" spans="1:4">
      <c r="A369" s="73"/>
      <c r="B369" s="60" t="s">
        <v>263</v>
      </c>
      <c r="C369" s="65" t="s">
        <v>209</v>
      </c>
      <c r="D369" s="106">
        <v>20</v>
      </c>
    </row>
    <row r="370" ht="28.5" spans="1:4">
      <c r="A370" s="73">
        <v>3.5</v>
      </c>
      <c r="B370" s="60" t="s">
        <v>264</v>
      </c>
      <c r="C370" s="73"/>
      <c r="D370" s="109"/>
    </row>
    <row r="371" spans="1:4">
      <c r="A371" s="73"/>
      <c r="B371" s="60" t="s">
        <v>265</v>
      </c>
      <c r="C371" s="65" t="s">
        <v>209</v>
      </c>
      <c r="D371" s="106">
        <v>180</v>
      </c>
    </row>
    <row r="372" spans="1:4">
      <c r="A372" s="73"/>
      <c r="B372" s="60"/>
      <c r="C372" s="65"/>
      <c r="D372" s="106"/>
    </row>
    <row r="373" spans="1:4">
      <c r="A373" s="73"/>
      <c r="B373" s="72"/>
      <c r="C373" s="65"/>
      <c r="D373" s="106"/>
    </row>
    <row r="374" spans="1:4">
      <c r="A374" s="104" t="s">
        <v>266</v>
      </c>
      <c r="B374" s="72" t="s">
        <v>267</v>
      </c>
      <c r="C374" s="65"/>
      <c r="D374" s="106"/>
    </row>
    <row r="375" spans="1:4">
      <c r="A375" s="73"/>
      <c r="B375" s="60"/>
      <c r="C375" s="65"/>
      <c r="D375" s="106"/>
    </row>
    <row r="376" ht="42.75" spans="1:4">
      <c r="A376" s="73" t="s">
        <v>268</v>
      </c>
      <c r="B376" s="60" t="s">
        <v>269</v>
      </c>
      <c r="C376" s="73"/>
      <c r="D376" s="109"/>
    </row>
    <row r="377" spans="1:4">
      <c r="A377" s="73"/>
      <c r="B377" s="60" t="s">
        <v>265</v>
      </c>
      <c r="C377" s="65" t="s">
        <v>15</v>
      </c>
      <c r="D377" s="106">
        <v>28</v>
      </c>
    </row>
    <row r="378" spans="1:4">
      <c r="A378" s="73"/>
      <c r="B378" s="60" t="s">
        <v>265</v>
      </c>
      <c r="C378" s="65" t="s">
        <v>15</v>
      </c>
      <c r="D378" s="106">
        <v>8</v>
      </c>
    </row>
    <row r="379" ht="42.75" spans="1:4">
      <c r="A379" s="73" t="s">
        <v>270</v>
      </c>
      <c r="B379" s="60" t="s">
        <v>271</v>
      </c>
      <c r="C379" s="73"/>
      <c r="D379" s="109"/>
    </row>
    <row r="380" spans="1:4">
      <c r="A380" s="73"/>
      <c r="B380" s="60" t="s">
        <v>265</v>
      </c>
      <c r="C380" s="65" t="s">
        <v>15</v>
      </c>
      <c r="D380" s="106">
        <v>1</v>
      </c>
    </row>
    <row r="381" ht="42.75" spans="1:4">
      <c r="A381" s="73" t="s">
        <v>272</v>
      </c>
      <c r="B381" s="60" t="s">
        <v>273</v>
      </c>
      <c r="C381" s="73"/>
      <c r="D381" s="109"/>
    </row>
    <row r="382" spans="1:4">
      <c r="A382" s="73"/>
      <c r="B382" s="60" t="s">
        <v>265</v>
      </c>
      <c r="C382" s="65" t="s">
        <v>15</v>
      </c>
      <c r="D382" s="106">
        <v>68</v>
      </c>
    </row>
    <row r="383" ht="42.75" spans="1:4">
      <c r="A383" s="73" t="s">
        <v>274</v>
      </c>
      <c r="B383" s="60" t="s">
        <v>275</v>
      </c>
      <c r="C383" s="73"/>
      <c r="D383" s="109"/>
    </row>
    <row r="384" spans="1:4">
      <c r="A384" s="73"/>
      <c r="B384" s="60" t="s">
        <v>265</v>
      </c>
      <c r="C384" s="65" t="s">
        <v>15</v>
      </c>
      <c r="D384" s="106">
        <v>17</v>
      </c>
    </row>
    <row r="385" ht="28.5" spans="1:4">
      <c r="A385" s="73" t="s">
        <v>276</v>
      </c>
      <c r="B385" s="60" t="s">
        <v>277</v>
      </c>
      <c r="C385" s="73"/>
      <c r="D385" s="109"/>
    </row>
    <row r="386" spans="1:4">
      <c r="A386" s="73"/>
      <c r="B386" s="60" t="s">
        <v>256</v>
      </c>
      <c r="C386" s="65" t="s">
        <v>15</v>
      </c>
      <c r="D386" s="106">
        <v>5</v>
      </c>
    </row>
    <row r="387" ht="28.5" spans="1:4">
      <c r="A387" s="73" t="s">
        <v>278</v>
      </c>
      <c r="B387" s="60" t="s">
        <v>279</v>
      </c>
      <c r="C387" s="73"/>
      <c r="D387" s="109"/>
    </row>
    <row r="388" spans="1:4">
      <c r="A388" s="73"/>
      <c r="B388" s="60" t="s">
        <v>256</v>
      </c>
      <c r="C388" s="65" t="s">
        <v>15</v>
      </c>
      <c r="D388" s="106">
        <v>35</v>
      </c>
    </row>
    <row r="389" spans="1:4">
      <c r="A389" s="73"/>
      <c r="B389" s="60"/>
      <c r="C389" s="65"/>
      <c r="D389" s="106"/>
    </row>
    <row r="390" spans="1:4">
      <c r="A390" s="73"/>
      <c r="B390" s="72"/>
      <c r="C390" s="65"/>
      <c r="D390" s="106"/>
    </row>
    <row r="391" spans="1:4">
      <c r="A391" s="104" t="s">
        <v>280</v>
      </c>
      <c r="B391" s="72" t="s">
        <v>281</v>
      </c>
      <c r="C391" s="65"/>
      <c r="D391" s="106"/>
    </row>
    <row r="392" spans="1:4">
      <c r="A392" s="104"/>
      <c r="B392" s="72"/>
      <c r="C392" s="65"/>
      <c r="D392" s="106"/>
    </row>
    <row r="393" ht="142.5" spans="1:4">
      <c r="A393" s="73" t="s">
        <v>282</v>
      </c>
      <c r="B393" s="60" t="s">
        <v>283</v>
      </c>
      <c r="C393" s="73"/>
      <c r="D393" s="109"/>
    </row>
    <row r="394" ht="142.5" spans="1:4">
      <c r="A394" s="73"/>
      <c r="B394" s="60" t="s">
        <v>284</v>
      </c>
      <c r="C394" s="73"/>
      <c r="D394" s="109"/>
    </row>
    <row r="395" spans="1:4">
      <c r="A395" s="73"/>
      <c r="B395" s="60" t="s">
        <v>256</v>
      </c>
      <c r="C395" s="65" t="s">
        <v>15</v>
      </c>
      <c r="D395" s="106">
        <v>1</v>
      </c>
    </row>
    <row r="396" spans="1:4">
      <c r="A396" s="73"/>
      <c r="B396" s="60"/>
      <c r="C396" s="65"/>
      <c r="D396" s="106"/>
    </row>
    <row r="397" ht="142.5" spans="1:4">
      <c r="A397" s="73" t="s">
        <v>285</v>
      </c>
      <c r="B397" s="60" t="s">
        <v>286</v>
      </c>
      <c r="C397" s="73"/>
      <c r="D397" s="109"/>
    </row>
    <row r="398" ht="142.5" spans="1:4">
      <c r="A398" s="73"/>
      <c r="B398" s="60" t="s">
        <v>284</v>
      </c>
      <c r="C398" s="73"/>
      <c r="D398" s="109"/>
    </row>
    <row r="399" spans="1:4">
      <c r="A399" s="73"/>
      <c r="B399" s="60" t="s">
        <v>256</v>
      </c>
      <c r="C399" s="65" t="s">
        <v>15</v>
      </c>
      <c r="D399" s="106">
        <v>1</v>
      </c>
    </row>
    <row r="400" ht="28.5" spans="1:4">
      <c r="A400" s="73" t="s">
        <v>287</v>
      </c>
      <c r="B400" s="60" t="s">
        <v>288</v>
      </c>
      <c r="C400" s="73"/>
      <c r="D400" s="109"/>
    </row>
    <row r="401" spans="1:4">
      <c r="A401" s="73"/>
      <c r="B401" s="60" t="s">
        <v>256</v>
      </c>
      <c r="C401" s="65" t="s">
        <v>15</v>
      </c>
      <c r="D401" s="106">
        <v>1</v>
      </c>
    </row>
    <row r="402" spans="1:4">
      <c r="A402" s="73"/>
      <c r="B402" s="60"/>
      <c r="C402" s="65"/>
      <c r="D402" s="106"/>
    </row>
    <row r="403" ht="28.5" spans="1:4">
      <c r="A403" s="73" t="s">
        <v>289</v>
      </c>
      <c r="B403" s="60" t="s">
        <v>290</v>
      </c>
      <c r="C403" s="73"/>
      <c r="D403" s="109"/>
    </row>
    <row r="404" spans="1:4">
      <c r="A404" s="73"/>
      <c r="B404" s="60" t="s">
        <v>256</v>
      </c>
      <c r="C404" s="65" t="s">
        <v>15</v>
      </c>
      <c r="D404" s="106">
        <v>1</v>
      </c>
    </row>
    <row r="405" spans="1:4">
      <c r="A405" s="73"/>
      <c r="B405" s="60"/>
      <c r="C405" s="65"/>
      <c r="D405" s="106"/>
    </row>
    <row r="406" spans="1:4">
      <c r="A406" s="73"/>
      <c r="B406" s="72"/>
      <c r="C406" s="65"/>
      <c r="D406" s="106"/>
    </row>
    <row r="407" spans="1:4">
      <c r="A407" s="104" t="s">
        <v>291</v>
      </c>
      <c r="B407" s="72" t="s">
        <v>292</v>
      </c>
      <c r="C407" s="65"/>
      <c r="D407" s="106"/>
    </row>
    <row r="408" spans="1:4">
      <c r="A408" s="73"/>
      <c r="B408" s="72"/>
      <c r="C408" s="65"/>
      <c r="D408" s="106"/>
    </row>
    <row r="409" ht="42.75" spans="1:4">
      <c r="A409" s="73" t="s">
        <v>293</v>
      </c>
      <c r="B409" s="60" t="s">
        <v>294</v>
      </c>
      <c r="C409" s="73"/>
      <c r="D409" s="109"/>
    </row>
    <row r="410" spans="1:4">
      <c r="A410" s="73"/>
      <c r="B410" s="60" t="s">
        <v>265</v>
      </c>
      <c r="C410" s="65" t="s">
        <v>209</v>
      </c>
      <c r="D410" s="106">
        <v>75</v>
      </c>
    </row>
    <row r="411" ht="28.5" spans="1:4">
      <c r="A411" s="73" t="s">
        <v>295</v>
      </c>
      <c r="B411" s="60" t="s">
        <v>296</v>
      </c>
      <c r="C411" s="73"/>
      <c r="D411" s="109"/>
    </row>
    <row r="412" spans="1:4">
      <c r="A412" s="73"/>
      <c r="B412" s="60" t="s">
        <v>265</v>
      </c>
      <c r="C412" s="65" t="s">
        <v>209</v>
      </c>
      <c r="D412" s="106">
        <v>60</v>
      </c>
    </row>
    <row r="413" ht="57" spans="1:4">
      <c r="A413" s="73" t="s">
        <v>297</v>
      </c>
      <c r="B413" s="60" t="s">
        <v>298</v>
      </c>
      <c r="C413" s="73"/>
      <c r="D413" s="109"/>
    </row>
    <row r="414" spans="1:4">
      <c r="A414" s="73"/>
      <c r="B414" s="60" t="s">
        <v>265</v>
      </c>
      <c r="C414" s="65" t="s">
        <v>15</v>
      </c>
      <c r="D414" s="106">
        <v>6</v>
      </c>
    </row>
    <row r="415" ht="71.25" spans="1:4">
      <c r="A415" s="73" t="s">
        <v>299</v>
      </c>
      <c r="B415" s="60" t="s">
        <v>300</v>
      </c>
      <c r="C415" s="73"/>
      <c r="D415" s="109"/>
    </row>
    <row r="416" ht="28.5" spans="1:4">
      <c r="A416" s="73"/>
      <c r="B416" s="60" t="s">
        <v>301</v>
      </c>
      <c r="C416" s="73"/>
      <c r="D416" s="109"/>
    </row>
    <row r="417" spans="1:4">
      <c r="A417" s="73"/>
      <c r="B417" s="60" t="s">
        <v>265</v>
      </c>
      <c r="C417" s="65" t="s">
        <v>15</v>
      </c>
      <c r="D417" s="106">
        <v>6</v>
      </c>
    </row>
    <row r="418" ht="57" spans="1:4">
      <c r="A418" s="73" t="s">
        <v>302</v>
      </c>
      <c r="B418" s="60" t="s">
        <v>303</v>
      </c>
      <c r="C418" s="73"/>
      <c r="D418" s="109"/>
    </row>
    <row r="419" spans="1:4">
      <c r="A419" s="73"/>
      <c r="B419" s="60" t="s">
        <v>265</v>
      </c>
      <c r="C419" s="65" t="s">
        <v>15</v>
      </c>
      <c r="D419" s="106">
        <v>3</v>
      </c>
    </row>
    <row r="420" ht="28.5" spans="1:4">
      <c r="A420" s="73" t="s">
        <v>304</v>
      </c>
      <c r="B420" s="60" t="s">
        <v>305</v>
      </c>
      <c r="C420" s="73"/>
      <c r="D420" s="109"/>
    </row>
    <row r="421" spans="1:4">
      <c r="A421" s="73"/>
      <c r="B421" s="60" t="s">
        <v>265</v>
      </c>
      <c r="C421" s="65" t="s">
        <v>15</v>
      </c>
      <c r="D421" s="106">
        <v>8</v>
      </c>
    </row>
    <row r="422" ht="42.75" spans="1:4">
      <c r="A422" s="73" t="s">
        <v>306</v>
      </c>
      <c r="B422" s="60" t="s">
        <v>307</v>
      </c>
      <c r="C422" s="73"/>
      <c r="D422" s="109"/>
    </row>
    <row r="423" spans="1:4">
      <c r="A423" s="73"/>
      <c r="B423" s="60" t="s">
        <v>265</v>
      </c>
      <c r="C423" s="65" t="s">
        <v>15</v>
      </c>
      <c r="D423" s="106">
        <v>8</v>
      </c>
    </row>
    <row r="424" ht="28.5" spans="1:4">
      <c r="A424" s="73" t="s">
        <v>308</v>
      </c>
      <c r="B424" s="60" t="s">
        <v>309</v>
      </c>
      <c r="C424" s="73"/>
      <c r="D424" s="109"/>
    </row>
    <row r="425" spans="1:4">
      <c r="A425" s="73"/>
      <c r="B425" s="60" t="s">
        <v>265</v>
      </c>
      <c r="C425" s="65" t="s">
        <v>15</v>
      </c>
      <c r="D425" s="106">
        <v>8</v>
      </c>
    </row>
    <row r="426" ht="42.75" spans="1:4">
      <c r="A426" s="73" t="s">
        <v>310</v>
      </c>
      <c r="B426" s="60" t="s">
        <v>311</v>
      </c>
      <c r="C426" s="73"/>
      <c r="D426" s="109"/>
    </row>
    <row r="427" spans="1:4">
      <c r="A427" s="73"/>
      <c r="B427" s="60" t="s">
        <v>265</v>
      </c>
      <c r="C427" s="65" t="s">
        <v>15</v>
      </c>
      <c r="D427" s="106">
        <v>12</v>
      </c>
    </row>
    <row r="428" spans="1:4">
      <c r="A428" s="73"/>
      <c r="B428" s="60"/>
      <c r="C428" s="65"/>
      <c r="D428" s="106"/>
    </row>
    <row r="429" spans="1:4">
      <c r="A429" s="82"/>
      <c r="B429" s="83"/>
      <c r="C429" s="84"/>
      <c r="D429" s="85"/>
    </row>
    <row r="430" spans="1:4">
      <c r="A430" s="82"/>
      <c r="B430" s="83"/>
      <c r="C430" s="84"/>
      <c r="D430" s="85"/>
    </row>
    <row r="431" spans="1:4">
      <c r="A431" s="110">
        <v>5.2</v>
      </c>
      <c r="B431" s="111" t="s">
        <v>312</v>
      </c>
      <c r="C431" s="112"/>
      <c r="D431" s="113"/>
    </row>
    <row r="432" spans="1:4">
      <c r="A432" s="53"/>
      <c r="B432" s="39"/>
      <c r="C432" s="112"/>
      <c r="D432" s="113"/>
    </row>
    <row r="433" ht="71.25" spans="1:4">
      <c r="A433" s="114">
        <v>1</v>
      </c>
      <c r="B433" s="115" t="s">
        <v>313</v>
      </c>
      <c r="C433" s="97" t="s">
        <v>314</v>
      </c>
      <c r="D433" s="116">
        <v>1</v>
      </c>
    </row>
    <row r="434" ht="28.5" spans="1:4">
      <c r="A434" s="114">
        <v>2</v>
      </c>
      <c r="B434" s="115" t="s">
        <v>315</v>
      </c>
      <c r="C434" s="97" t="s">
        <v>314</v>
      </c>
      <c r="D434" s="116">
        <v>1</v>
      </c>
    </row>
    <row r="435" ht="42.75" spans="1:4">
      <c r="A435" s="114">
        <v>3</v>
      </c>
      <c r="B435" s="115" t="s">
        <v>316</v>
      </c>
      <c r="C435" s="97" t="s">
        <v>317</v>
      </c>
      <c r="D435" s="117">
        <v>16</v>
      </c>
    </row>
    <row r="436" ht="42.75" spans="1:4">
      <c r="A436" s="114">
        <v>3</v>
      </c>
      <c r="B436" s="115" t="s">
        <v>318</v>
      </c>
      <c r="C436" s="97" t="s">
        <v>317</v>
      </c>
      <c r="D436" s="117">
        <v>1</v>
      </c>
    </row>
    <row r="437" ht="42.75" spans="1:4">
      <c r="A437" s="114">
        <v>4</v>
      </c>
      <c r="B437" s="115" t="s">
        <v>319</v>
      </c>
      <c r="C437" s="97" t="s">
        <v>317</v>
      </c>
      <c r="D437" s="117">
        <v>6</v>
      </c>
    </row>
    <row r="438" ht="28.5" spans="1:4">
      <c r="A438" s="114">
        <v>5</v>
      </c>
      <c r="B438" s="115" t="s">
        <v>320</v>
      </c>
      <c r="C438" s="97" t="s">
        <v>317</v>
      </c>
      <c r="D438" s="117">
        <v>5</v>
      </c>
    </row>
    <row r="439" spans="1:4">
      <c r="A439" s="114">
        <v>9</v>
      </c>
      <c r="B439" s="115" t="s">
        <v>321</v>
      </c>
      <c r="C439" s="97" t="s">
        <v>317</v>
      </c>
      <c r="D439" s="117">
        <v>1</v>
      </c>
    </row>
    <row r="440" ht="57" spans="1:4">
      <c r="A440" s="114">
        <v>10</v>
      </c>
      <c r="B440" s="115" t="s">
        <v>322</v>
      </c>
      <c r="C440" s="97" t="s">
        <v>323</v>
      </c>
      <c r="D440" s="117">
        <v>250</v>
      </c>
    </row>
    <row r="441" ht="28.5" spans="1:4">
      <c r="A441" s="114">
        <v>11</v>
      </c>
      <c r="B441" s="115" t="s">
        <v>324</v>
      </c>
      <c r="C441" s="97" t="s">
        <v>323</v>
      </c>
      <c r="D441" s="116">
        <v>25</v>
      </c>
    </row>
    <row r="442" ht="43.5" spans="1:4">
      <c r="A442" s="114">
        <v>12</v>
      </c>
      <c r="B442" s="115" t="s">
        <v>325</v>
      </c>
      <c r="C442" s="97" t="s">
        <v>323</v>
      </c>
      <c r="D442" s="116">
        <v>70</v>
      </c>
    </row>
    <row r="443" ht="57" spans="1:4">
      <c r="A443" s="114">
        <v>13</v>
      </c>
      <c r="B443" s="115" t="s">
        <v>326</v>
      </c>
      <c r="C443" s="97" t="s">
        <v>327</v>
      </c>
      <c r="D443" s="116">
        <v>1</v>
      </c>
    </row>
    <row r="444" ht="71.25" spans="1:4">
      <c r="A444" s="114">
        <v>14</v>
      </c>
      <c r="B444" s="115" t="s">
        <v>328</v>
      </c>
      <c r="C444" s="97" t="s">
        <v>327</v>
      </c>
      <c r="D444" s="116">
        <v>1</v>
      </c>
    </row>
    <row r="445" spans="1:4">
      <c r="A445" s="114">
        <v>15</v>
      </c>
      <c r="B445" s="115" t="s">
        <v>329</v>
      </c>
      <c r="C445" s="97" t="s">
        <v>327</v>
      </c>
      <c r="D445" s="116">
        <v>1</v>
      </c>
    </row>
    <row r="446" spans="1:4">
      <c r="A446" s="97"/>
      <c r="B446" s="95"/>
      <c r="C446" s="97"/>
      <c r="D446" s="118"/>
    </row>
    <row r="447" spans="1:4">
      <c r="A447" s="53"/>
      <c r="B447" s="39"/>
      <c r="C447" s="112"/>
      <c r="D447" s="113"/>
    </row>
    <row r="448" spans="1:4">
      <c r="A448" s="53"/>
      <c r="B448" s="39"/>
      <c r="C448" s="112"/>
      <c r="D448" s="113"/>
    </row>
    <row r="449" spans="1:4">
      <c r="A449" s="119">
        <v>6</v>
      </c>
      <c r="B449" s="120" t="s">
        <v>330</v>
      </c>
      <c r="C449" s="116"/>
      <c r="D449" s="116"/>
    </row>
    <row r="450" spans="1:4">
      <c r="A450" s="121"/>
      <c r="B450" s="98"/>
      <c r="C450" s="97"/>
      <c r="D450" s="97"/>
    </row>
    <row r="451" spans="1:4">
      <c r="A451" s="93">
        <v>1</v>
      </c>
      <c r="B451" s="122" t="s">
        <v>331</v>
      </c>
      <c r="C451" s="122"/>
      <c r="D451" s="122"/>
    </row>
    <row r="452" spans="1:4">
      <c r="A452" s="93"/>
      <c r="B452" s="120"/>
      <c r="C452" s="123"/>
      <c r="D452" s="123"/>
    </row>
    <row r="453" spans="1:4">
      <c r="A453" s="121">
        <v>1</v>
      </c>
      <c r="B453" s="98" t="s">
        <v>332</v>
      </c>
      <c r="C453" s="124"/>
      <c r="D453" s="125"/>
    </row>
    <row r="454" spans="1:4">
      <c r="A454" s="121"/>
      <c r="B454" s="126" t="s">
        <v>333</v>
      </c>
      <c r="C454" s="124"/>
      <c r="D454" s="125"/>
    </row>
    <row r="455" spans="1:4">
      <c r="A455" s="121"/>
      <c r="B455" s="126"/>
      <c r="C455" s="124"/>
      <c r="D455" s="125"/>
    </row>
    <row r="456" spans="1:4">
      <c r="A456" s="121">
        <v>2</v>
      </c>
      <c r="B456" s="94" t="s">
        <v>334</v>
      </c>
      <c r="C456" s="97"/>
      <c r="D456" s="97"/>
    </row>
    <row r="457" spans="1:4">
      <c r="A457" s="121"/>
      <c r="B457" s="168" t="s">
        <v>335</v>
      </c>
      <c r="C457" s="97"/>
      <c r="D457" s="97"/>
    </row>
    <row r="458" spans="1:4">
      <c r="A458" s="121"/>
      <c r="B458" s="168" t="s">
        <v>336</v>
      </c>
      <c r="C458" s="97"/>
      <c r="D458" s="97"/>
    </row>
    <row r="459" spans="1:4">
      <c r="A459" s="121"/>
      <c r="B459" s="168" t="s">
        <v>337</v>
      </c>
      <c r="C459" s="97"/>
      <c r="D459" s="97"/>
    </row>
    <row r="460" ht="28.5" spans="1:4">
      <c r="A460" s="121"/>
      <c r="B460" s="169" t="s">
        <v>338</v>
      </c>
      <c r="C460" s="97"/>
      <c r="D460" s="97"/>
    </row>
    <row r="461" spans="1:4">
      <c r="A461" s="121"/>
      <c r="B461" s="170" t="s">
        <v>339</v>
      </c>
      <c r="C461" s="97" t="s">
        <v>15</v>
      </c>
      <c r="D461" s="97">
        <v>7</v>
      </c>
    </row>
    <row r="462" spans="1:4">
      <c r="A462" s="121"/>
      <c r="B462" s="94"/>
      <c r="C462" s="97"/>
      <c r="D462" s="97"/>
    </row>
    <row r="463" spans="1:4">
      <c r="A463" s="121">
        <v>3</v>
      </c>
      <c r="B463" s="171" t="s">
        <v>340</v>
      </c>
      <c r="C463" s="97"/>
      <c r="D463" s="97"/>
    </row>
    <row r="464" spans="1:4">
      <c r="A464" s="121"/>
      <c r="B464" s="171" t="s">
        <v>341</v>
      </c>
      <c r="C464" s="97" t="s">
        <v>209</v>
      </c>
      <c r="D464" s="97">
        <v>120</v>
      </c>
    </row>
    <row r="465" spans="1:4">
      <c r="A465" s="172" t="s">
        <v>342</v>
      </c>
      <c r="B465" s="94"/>
      <c r="C465" s="97"/>
      <c r="D465" s="97"/>
    </row>
    <row r="466" ht="28.5" spans="1:4">
      <c r="A466" s="121">
        <v>4</v>
      </c>
      <c r="B466" s="171" t="s">
        <v>343</v>
      </c>
      <c r="C466" s="97"/>
      <c r="D466" s="97"/>
    </row>
    <row r="467" spans="1:4">
      <c r="A467" s="121"/>
      <c r="B467" s="171" t="s">
        <v>344</v>
      </c>
      <c r="C467" s="97" t="s">
        <v>333</v>
      </c>
      <c r="D467" s="97"/>
    </row>
    <row r="468" spans="1:4">
      <c r="A468" s="121"/>
      <c r="B468" s="94"/>
      <c r="C468" s="97"/>
      <c r="D468" s="97"/>
    </row>
    <row r="469" spans="1:4">
      <c r="A469" s="121"/>
      <c r="B469" s="98"/>
      <c r="C469" s="97"/>
      <c r="D469" s="97"/>
    </row>
    <row r="470" spans="1:4">
      <c r="A470" s="37">
        <v>2</v>
      </c>
      <c r="B470" s="128" t="s">
        <v>345</v>
      </c>
      <c r="C470" s="129"/>
      <c r="D470" s="129"/>
    </row>
    <row r="471" spans="1:4">
      <c r="A471" s="41"/>
      <c r="B471" s="112"/>
      <c r="C471" s="130"/>
      <c r="D471" s="130"/>
    </row>
    <row r="472" ht="42.75" spans="1:4">
      <c r="A472" s="41">
        <v>1</v>
      </c>
      <c r="B472" s="39" t="s">
        <v>346</v>
      </c>
      <c r="C472" s="130"/>
      <c r="D472" s="130"/>
    </row>
    <row r="473" spans="1:4">
      <c r="A473" s="41"/>
      <c r="B473" s="39" t="s">
        <v>347</v>
      </c>
      <c r="C473" s="130" t="s">
        <v>15</v>
      </c>
      <c r="D473" s="130">
        <v>1</v>
      </c>
    </row>
    <row r="474" spans="1:4">
      <c r="A474" s="41"/>
      <c r="B474" s="39" t="s">
        <v>348</v>
      </c>
      <c r="C474" s="130" t="s">
        <v>15</v>
      </c>
      <c r="D474" s="130">
        <v>1</v>
      </c>
    </row>
    <row r="475" spans="1:4">
      <c r="A475" s="41"/>
      <c r="B475" s="39" t="s">
        <v>349</v>
      </c>
      <c r="C475" s="130" t="s">
        <v>15</v>
      </c>
      <c r="D475" s="130">
        <v>1</v>
      </c>
    </row>
    <row r="476" spans="1:4">
      <c r="A476" s="41"/>
      <c r="B476" s="39" t="s">
        <v>350</v>
      </c>
      <c r="C476" s="130" t="s">
        <v>15</v>
      </c>
      <c r="D476" s="130">
        <v>2</v>
      </c>
    </row>
    <row r="477" spans="1:4">
      <c r="A477" s="41"/>
      <c r="B477" s="39" t="s">
        <v>351</v>
      </c>
      <c r="C477" s="130" t="s">
        <v>15</v>
      </c>
      <c r="D477" s="130">
        <v>3</v>
      </c>
    </row>
    <row r="478" spans="1:4">
      <c r="A478" s="41"/>
      <c r="B478" s="40"/>
      <c r="C478" s="130"/>
      <c r="D478" s="130"/>
    </row>
    <row r="479" spans="1:4">
      <c r="A479" s="41">
        <v>2</v>
      </c>
      <c r="B479" s="98" t="s">
        <v>352</v>
      </c>
      <c r="C479" s="130" t="s">
        <v>15</v>
      </c>
      <c r="D479" s="130">
        <v>16</v>
      </c>
    </row>
    <row r="480" spans="1:4">
      <c r="A480" s="41"/>
      <c r="B480" s="40"/>
      <c r="C480" s="130"/>
      <c r="D480" s="130"/>
    </row>
    <row r="481" ht="28.5" spans="1:4">
      <c r="A481" s="121">
        <v>3</v>
      </c>
      <c r="B481" s="98" t="s">
        <v>353</v>
      </c>
      <c r="C481" s="97"/>
      <c r="D481" s="131"/>
    </row>
    <row r="482" spans="1:4">
      <c r="A482" s="121"/>
      <c r="B482" s="98" t="s">
        <v>354</v>
      </c>
      <c r="C482" s="97" t="s">
        <v>15</v>
      </c>
      <c r="D482" s="131">
        <v>2</v>
      </c>
    </row>
    <row r="483" spans="1:4">
      <c r="A483" s="121"/>
      <c r="B483" s="99" t="s">
        <v>355</v>
      </c>
      <c r="C483" s="97" t="s">
        <v>15</v>
      </c>
      <c r="D483" s="131">
        <v>2</v>
      </c>
    </row>
    <row r="484" spans="1:4">
      <c r="A484" s="121"/>
      <c r="B484" s="99"/>
      <c r="C484" s="97"/>
      <c r="D484" s="131"/>
    </row>
    <row r="485" spans="1:4">
      <c r="A485" s="121">
        <v>4</v>
      </c>
      <c r="B485" s="98" t="s">
        <v>356</v>
      </c>
      <c r="C485" s="97"/>
      <c r="D485" s="131"/>
    </row>
    <row r="486" spans="1:4">
      <c r="A486" s="121"/>
      <c r="B486" s="99" t="s">
        <v>357</v>
      </c>
      <c r="C486" s="97" t="s">
        <v>15</v>
      </c>
      <c r="D486" s="131">
        <v>1</v>
      </c>
    </row>
    <row r="487" spans="1:4">
      <c r="A487" s="121"/>
      <c r="B487" s="98"/>
      <c r="C487" s="97"/>
      <c r="D487" s="131"/>
    </row>
    <row r="488" spans="1:4">
      <c r="A488" s="121">
        <v>5</v>
      </c>
      <c r="B488" s="98" t="s">
        <v>358</v>
      </c>
      <c r="C488" s="97" t="s">
        <v>15</v>
      </c>
      <c r="D488" s="131">
        <v>18</v>
      </c>
    </row>
    <row r="489" spans="1:4">
      <c r="A489" s="121"/>
      <c r="B489" s="98"/>
      <c r="C489" s="97"/>
      <c r="D489" s="131"/>
    </row>
    <row r="490" spans="1:4">
      <c r="A490" s="121">
        <v>6</v>
      </c>
      <c r="B490" s="98" t="s">
        <v>359</v>
      </c>
      <c r="C490" s="97" t="s">
        <v>15</v>
      </c>
      <c r="D490" s="131">
        <v>16</v>
      </c>
    </row>
    <row r="491" spans="1:4">
      <c r="A491" s="121"/>
      <c r="B491" s="98"/>
      <c r="C491" s="97"/>
      <c r="D491" s="131"/>
    </row>
    <row r="492" spans="1:4">
      <c r="A492" s="121">
        <v>7</v>
      </c>
      <c r="B492" s="98" t="s">
        <v>360</v>
      </c>
      <c r="C492" s="97"/>
      <c r="D492" s="97"/>
    </row>
    <row r="493" spans="1:4">
      <c r="A493" s="121"/>
      <c r="B493" s="98" t="s">
        <v>361</v>
      </c>
      <c r="C493" s="97" t="s">
        <v>15</v>
      </c>
      <c r="D493" s="132">
        <v>15</v>
      </c>
    </row>
    <row r="494" spans="1:4">
      <c r="A494" s="121"/>
      <c r="B494" s="98"/>
      <c r="C494" s="97"/>
      <c r="D494" s="132"/>
    </row>
    <row r="495" spans="1:4">
      <c r="A495" s="121">
        <v>8</v>
      </c>
      <c r="B495" s="98" t="s">
        <v>362</v>
      </c>
      <c r="C495" s="97" t="s">
        <v>15</v>
      </c>
      <c r="D495" s="97">
        <v>15</v>
      </c>
    </row>
    <row r="496" spans="1:4">
      <c r="A496" s="121"/>
      <c r="B496" s="98"/>
      <c r="C496" s="97"/>
      <c r="D496" s="97"/>
    </row>
    <row r="497" spans="1:4">
      <c r="A497" s="121">
        <v>9</v>
      </c>
      <c r="B497" s="98" t="s">
        <v>363</v>
      </c>
      <c r="C497" s="95"/>
      <c r="D497" s="95"/>
    </row>
    <row r="498" spans="1:4">
      <c r="A498" s="121"/>
      <c r="B498" s="98" t="s">
        <v>364</v>
      </c>
      <c r="C498" s="97" t="s">
        <v>15</v>
      </c>
      <c r="D498" s="97">
        <v>15</v>
      </c>
    </row>
    <row r="499" spans="1:4">
      <c r="A499" s="121"/>
      <c r="B499" s="98"/>
      <c r="C499" s="97"/>
      <c r="D499" s="97"/>
    </row>
    <row r="500" ht="28.5" spans="1:4">
      <c r="A500" s="121">
        <v>10</v>
      </c>
      <c r="B500" s="98" t="s">
        <v>365</v>
      </c>
      <c r="C500" s="95"/>
      <c r="D500" s="95"/>
    </row>
    <row r="501" spans="1:4">
      <c r="A501" s="121"/>
      <c r="B501" s="98" t="s">
        <v>366</v>
      </c>
      <c r="C501" s="97" t="s">
        <v>15</v>
      </c>
      <c r="D501" s="97">
        <v>15</v>
      </c>
    </row>
    <row r="502" spans="1:4">
      <c r="A502" s="121"/>
      <c r="B502" s="98"/>
      <c r="C502" s="97"/>
      <c r="D502" s="97"/>
    </row>
    <row r="503" spans="1:4">
      <c r="A503" s="121">
        <v>11</v>
      </c>
      <c r="B503" s="98" t="s">
        <v>367</v>
      </c>
      <c r="C503" s="95"/>
      <c r="D503" s="95"/>
    </row>
    <row r="504" spans="1:4">
      <c r="A504" s="121"/>
      <c r="B504" s="98" t="s">
        <v>364</v>
      </c>
      <c r="C504" s="97" t="s">
        <v>15</v>
      </c>
      <c r="D504" s="97">
        <v>5</v>
      </c>
    </row>
    <row r="505" spans="1:4">
      <c r="A505" s="121"/>
      <c r="B505" s="98"/>
      <c r="C505" s="97"/>
      <c r="D505" s="97"/>
    </row>
    <row r="506" spans="1:4">
      <c r="A506" s="121">
        <v>12</v>
      </c>
      <c r="B506" s="98" t="s">
        <v>368</v>
      </c>
      <c r="C506" s="97" t="s">
        <v>15</v>
      </c>
      <c r="D506" s="133">
        <v>15</v>
      </c>
    </row>
    <row r="507" spans="1:4">
      <c r="A507" s="121"/>
      <c r="B507" s="98"/>
      <c r="C507" s="97"/>
      <c r="D507" s="131"/>
    </row>
    <row r="508" ht="28.5" spans="1:4">
      <c r="A508" s="41">
        <v>13</v>
      </c>
      <c r="B508" s="39" t="s">
        <v>369</v>
      </c>
      <c r="C508" s="130"/>
      <c r="D508" s="130"/>
    </row>
    <row r="509" spans="1:4">
      <c r="A509" s="41"/>
      <c r="B509" s="40" t="s">
        <v>370</v>
      </c>
      <c r="C509" s="130" t="s">
        <v>209</v>
      </c>
      <c r="D509" s="130">
        <v>168</v>
      </c>
    </row>
    <row r="510" spans="1:4">
      <c r="A510" s="41"/>
      <c r="B510" s="40" t="s">
        <v>371</v>
      </c>
      <c r="C510" s="130" t="s">
        <v>209</v>
      </c>
      <c r="D510" s="130">
        <v>18</v>
      </c>
    </row>
    <row r="511" spans="1:4">
      <c r="A511" s="41"/>
      <c r="B511" s="40" t="s">
        <v>372</v>
      </c>
      <c r="C511" s="130" t="s">
        <v>209</v>
      </c>
      <c r="D511" s="130">
        <v>18</v>
      </c>
    </row>
    <row r="512" spans="1:4">
      <c r="A512" s="41"/>
      <c r="B512" s="40"/>
      <c r="C512" s="130"/>
      <c r="D512" s="130"/>
    </row>
    <row r="513" ht="57" spans="1:4">
      <c r="A513" s="41">
        <v>14</v>
      </c>
      <c r="B513" s="173" t="s">
        <v>373</v>
      </c>
      <c r="C513" s="130"/>
      <c r="D513" s="130">
        <v>0.5</v>
      </c>
    </row>
    <row r="514" spans="1:4">
      <c r="A514" s="41"/>
      <c r="B514" s="40"/>
      <c r="C514" s="130"/>
      <c r="D514" s="130"/>
    </row>
    <row r="515" ht="28.5" spans="1:4">
      <c r="A515" s="121">
        <v>15</v>
      </c>
      <c r="B515" s="98" t="s">
        <v>374</v>
      </c>
      <c r="C515" s="97" t="s">
        <v>375</v>
      </c>
      <c r="D515" s="97">
        <v>3.39</v>
      </c>
    </row>
    <row r="516" spans="1:4">
      <c r="A516" s="121"/>
      <c r="B516" s="98"/>
      <c r="C516" s="97"/>
      <c r="D516" s="97"/>
    </row>
    <row r="517" ht="28.5" spans="1:4">
      <c r="A517" s="121">
        <v>16</v>
      </c>
      <c r="B517" s="98" t="s">
        <v>376</v>
      </c>
      <c r="C517" s="97" t="s">
        <v>15</v>
      </c>
      <c r="D517" s="97">
        <v>7</v>
      </c>
    </row>
    <row r="518" spans="1:4">
      <c r="A518" s="121"/>
      <c r="B518" s="98"/>
      <c r="C518" s="97"/>
      <c r="D518" s="97"/>
    </row>
    <row r="519" ht="28.5" spans="1:4">
      <c r="A519" s="121">
        <v>17</v>
      </c>
      <c r="B519" s="94" t="s">
        <v>377</v>
      </c>
      <c r="C519" s="97" t="s">
        <v>375</v>
      </c>
      <c r="D519" s="97">
        <v>14.66</v>
      </c>
    </row>
    <row r="520" spans="1:4">
      <c r="A520" s="121"/>
      <c r="B520" s="94"/>
      <c r="C520" s="97"/>
      <c r="D520" s="97"/>
    </row>
    <row r="521" ht="28.5" spans="1:4">
      <c r="A521" s="121">
        <v>18</v>
      </c>
      <c r="B521" s="169" t="s">
        <v>378</v>
      </c>
      <c r="C521" s="97" t="s">
        <v>375</v>
      </c>
      <c r="D521" s="134">
        <v>13.6</v>
      </c>
    </row>
    <row r="522" spans="1:4">
      <c r="A522" s="121"/>
      <c r="B522" s="94"/>
      <c r="C522" s="97"/>
      <c r="D522" s="97"/>
    </row>
    <row r="523" ht="28.5" spans="1:4">
      <c r="A523" s="121">
        <v>19</v>
      </c>
      <c r="B523" s="98" t="s">
        <v>379</v>
      </c>
      <c r="C523" s="97"/>
      <c r="D523" s="97"/>
    </row>
    <row r="524" spans="1:4">
      <c r="A524" s="121"/>
      <c r="B524" s="98" t="s">
        <v>380</v>
      </c>
      <c r="C524" s="97" t="s">
        <v>209</v>
      </c>
      <c r="D524" s="97">
        <v>10</v>
      </c>
    </row>
    <row r="525" spans="1:4">
      <c r="A525" s="121"/>
      <c r="B525" s="98"/>
      <c r="C525" s="97"/>
      <c r="D525" s="97"/>
    </row>
    <row r="526" spans="1:4">
      <c r="A526" s="121"/>
      <c r="B526" s="99"/>
      <c r="C526" s="95"/>
      <c r="D526" s="97"/>
    </row>
    <row r="527" spans="1:4">
      <c r="A527" s="93">
        <v>3</v>
      </c>
      <c r="B527" s="100" t="s">
        <v>381</v>
      </c>
      <c r="C527" s="100"/>
      <c r="D527" s="100"/>
    </row>
    <row r="528" spans="1:4">
      <c r="A528" s="121"/>
      <c r="B528" s="98"/>
      <c r="C528" s="97"/>
      <c r="D528" s="97"/>
    </row>
    <row r="529" ht="28.5" spans="1:4">
      <c r="A529" s="121">
        <v>1</v>
      </c>
      <c r="B529" s="135" t="s">
        <v>382</v>
      </c>
      <c r="C529" s="136"/>
      <c r="D529" s="136"/>
    </row>
    <row r="530" spans="1:4">
      <c r="A530" s="41"/>
      <c r="B530" s="135" t="s">
        <v>383</v>
      </c>
      <c r="C530" s="136"/>
      <c r="D530" s="136"/>
    </row>
    <row r="531" spans="1:4">
      <c r="A531" s="121"/>
      <c r="B531" s="137" t="s">
        <v>384</v>
      </c>
      <c r="C531" s="138"/>
      <c r="D531" s="138"/>
    </row>
    <row r="532" spans="1:4">
      <c r="A532" s="41"/>
      <c r="B532" s="135" t="s">
        <v>385</v>
      </c>
      <c r="C532" s="139"/>
      <c r="D532" s="139"/>
    </row>
    <row r="533" spans="1:4">
      <c r="A533" s="121"/>
      <c r="B533" s="140" t="s">
        <v>386</v>
      </c>
      <c r="C533" s="97"/>
      <c r="D533" s="97"/>
    </row>
    <row r="534" ht="28.5" spans="1:4">
      <c r="A534" s="121"/>
      <c r="B534" s="140" t="s">
        <v>387</v>
      </c>
      <c r="C534" s="141"/>
      <c r="D534" s="141"/>
    </row>
    <row r="535" spans="1:4">
      <c r="A535" s="121"/>
      <c r="B535" s="140" t="s">
        <v>388</v>
      </c>
      <c r="C535" s="141"/>
      <c r="D535" s="141"/>
    </row>
    <row r="536" spans="1:4">
      <c r="A536" s="121"/>
      <c r="B536" s="140" t="s">
        <v>389</v>
      </c>
      <c r="C536" s="141"/>
      <c r="D536" s="141"/>
    </row>
    <row r="537" spans="1:4">
      <c r="A537" s="121"/>
      <c r="B537" s="140" t="s">
        <v>390</v>
      </c>
      <c r="C537" s="141"/>
      <c r="D537" s="141"/>
    </row>
    <row r="538" spans="1:4">
      <c r="A538" s="121"/>
      <c r="B538" s="140" t="s">
        <v>391</v>
      </c>
      <c r="C538" s="141"/>
      <c r="D538" s="141"/>
    </row>
    <row r="539" spans="1:4">
      <c r="A539" s="121"/>
      <c r="B539" s="140" t="s">
        <v>392</v>
      </c>
      <c r="C539" s="141"/>
      <c r="D539" s="141"/>
    </row>
    <row r="540" spans="1:4">
      <c r="A540" s="121"/>
      <c r="B540" s="140" t="s">
        <v>393</v>
      </c>
      <c r="C540" s="141"/>
      <c r="D540" s="141"/>
    </row>
    <row r="541" spans="1:4">
      <c r="A541" s="121"/>
      <c r="B541" s="140" t="s">
        <v>394</v>
      </c>
      <c r="C541" s="141"/>
      <c r="D541" s="141"/>
    </row>
    <row r="542" spans="1:4">
      <c r="A542" s="121"/>
      <c r="B542" s="140" t="s">
        <v>395</v>
      </c>
      <c r="C542" s="141"/>
      <c r="D542" s="141"/>
    </row>
    <row r="543" spans="1:4">
      <c r="A543" s="121"/>
      <c r="B543" s="140" t="s">
        <v>396</v>
      </c>
      <c r="C543" s="141" t="s">
        <v>15</v>
      </c>
      <c r="D543" s="141">
        <v>1</v>
      </c>
    </row>
    <row r="544" spans="1:4">
      <c r="A544" s="41"/>
      <c r="B544" s="135"/>
      <c r="C544" s="139"/>
      <c r="D544" s="139"/>
    </row>
    <row r="545" spans="1:4">
      <c r="A545" s="41">
        <v>2</v>
      </c>
      <c r="B545" s="39" t="s">
        <v>397</v>
      </c>
      <c r="C545" s="41"/>
      <c r="D545" s="41"/>
    </row>
    <row r="546" spans="1:4">
      <c r="A546" s="41"/>
      <c r="B546" s="174" t="s">
        <v>398</v>
      </c>
      <c r="C546" s="41"/>
      <c r="D546" s="41"/>
    </row>
    <row r="547" spans="1:4">
      <c r="A547" s="41"/>
      <c r="B547" s="39" t="s">
        <v>399</v>
      </c>
      <c r="C547" s="41"/>
      <c r="D547" s="41"/>
    </row>
    <row r="548" spans="1:4">
      <c r="A548" s="41"/>
      <c r="B548" s="39" t="s">
        <v>400</v>
      </c>
      <c r="C548" s="41"/>
      <c r="D548" s="41"/>
    </row>
    <row r="549" spans="1:4">
      <c r="A549" s="41"/>
      <c r="B549" s="39" t="s">
        <v>401</v>
      </c>
      <c r="C549" s="41"/>
      <c r="D549" s="41"/>
    </row>
    <row r="550" spans="1:4">
      <c r="A550" s="41"/>
      <c r="B550" s="39" t="s">
        <v>402</v>
      </c>
      <c r="C550" s="41"/>
      <c r="D550" s="41"/>
    </row>
    <row r="551" spans="1:4">
      <c r="A551" s="41"/>
      <c r="B551" s="39" t="s">
        <v>403</v>
      </c>
      <c r="C551" s="41"/>
      <c r="D551" s="41"/>
    </row>
    <row r="552" spans="1:4">
      <c r="A552" s="41"/>
      <c r="B552" s="39" t="s">
        <v>404</v>
      </c>
      <c r="C552" s="41" t="s">
        <v>15</v>
      </c>
      <c r="D552" s="41">
        <v>1</v>
      </c>
    </row>
    <row r="553" spans="1:4">
      <c r="A553" s="41"/>
      <c r="B553" s="39"/>
      <c r="C553" s="41"/>
      <c r="D553" s="41"/>
    </row>
    <row r="554" ht="28.5" spans="1:4">
      <c r="A554" s="41">
        <v>3</v>
      </c>
      <c r="B554" s="39" t="s">
        <v>405</v>
      </c>
      <c r="C554" s="41"/>
      <c r="D554" s="41"/>
    </row>
    <row r="555" spans="1:4">
      <c r="A555" s="41"/>
      <c r="B555" s="39" t="s">
        <v>372</v>
      </c>
      <c r="C555" s="41" t="s">
        <v>15</v>
      </c>
      <c r="D555" s="41">
        <v>4</v>
      </c>
    </row>
    <row r="556" spans="1:4">
      <c r="A556" s="41"/>
      <c r="B556" s="39" t="s">
        <v>371</v>
      </c>
      <c r="C556" s="41" t="s">
        <v>15</v>
      </c>
      <c r="D556" s="41">
        <v>2</v>
      </c>
    </row>
    <row r="557" spans="1:4">
      <c r="A557" s="41"/>
      <c r="B557" s="39" t="s">
        <v>370</v>
      </c>
      <c r="C557" s="41" t="s">
        <v>15</v>
      </c>
      <c r="D557" s="41">
        <v>4</v>
      </c>
    </row>
    <row r="558" spans="1:4">
      <c r="A558" s="41"/>
      <c r="B558" s="39"/>
      <c r="C558" s="41"/>
      <c r="D558" s="41"/>
    </row>
    <row r="559" spans="1:4">
      <c r="A559" s="41">
        <v>4</v>
      </c>
      <c r="B559" s="39" t="s">
        <v>406</v>
      </c>
      <c r="C559" s="41" t="s">
        <v>15</v>
      </c>
      <c r="D559" s="41">
        <v>2</v>
      </c>
    </row>
    <row r="560" spans="1:4">
      <c r="A560" s="41"/>
      <c r="B560" s="39"/>
      <c r="C560" s="41"/>
      <c r="D560" s="41"/>
    </row>
    <row r="561" ht="28.5" spans="1:4">
      <c r="A561" s="41">
        <v>5</v>
      </c>
      <c r="B561" s="39" t="s">
        <v>407</v>
      </c>
      <c r="C561" s="41"/>
      <c r="D561" s="41"/>
    </row>
    <row r="562" spans="1:4">
      <c r="A562" s="41"/>
      <c r="B562" s="39" t="s">
        <v>408</v>
      </c>
      <c r="C562" s="41"/>
      <c r="D562" s="41"/>
    </row>
    <row r="563" spans="1:4">
      <c r="A563" s="41"/>
      <c r="B563" s="39" t="s">
        <v>409</v>
      </c>
      <c r="C563" s="41" t="s">
        <v>15</v>
      </c>
      <c r="D563" s="41">
        <v>2</v>
      </c>
    </row>
    <row r="564" spans="1:4">
      <c r="A564" s="41"/>
      <c r="B564" s="39"/>
      <c r="C564" s="41"/>
      <c r="D564" s="41"/>
    </row>
    <row r="565" spans="1:4">
      <c r="A565" s="41"/>
      <c r="B565" s="39"/>
      <c r="C565" s="41"/>
      <c r="D565" s="41"/>
    </row>
    <row r="566" spans="1:4">
      <c r="A566" s="37">
        <v>4</v>
      </c>
      <c r="B566" s="142" t="s">
        <v>410</v>
      </c>
      <c r="C566" s="130"/>
      <c r="D566" s="130"/>
    </row>
    <row r="567" spans="1:4">
      <c r="A567" s="41"/>
      <c r="B567" s="40"/>
      <c r="C567" s="130"/>
      <c r="D567" s="130"/>
    </row>
    <row r="568" ht="57" spans="1:4">
      <c r="A568" s="41">
        <v>1</v>
      </c>
      <c r="B568" s="40" t="s">
        <v>411</v>
      </c>
      <c r="C568" s="130" t="s">
        <v>333</v>
      </c>
      <c r="D568" s="130"/>
    </row>
    <row r="569" spans="1:4">
      <c r="A569" s="41"/>
      <c r="B569" s="40"/>
      <c r="C569" s="130"/>
      <c r="D569" s="130"/>
    </row>
    <row r="570" ht="42.75" spans="1:4">
      <c r="A570" s="41">
        <v>2</v>
      </c>
      <c r="B570" s="174" t="s">
        <v>412</v>
      </c>
      <c r="C570" s="130" t="s">
        <v>15</v>
      </c>
      <c r="D570" s="130">
        <v>16</v>
      </c>
    </row>
    <row r="571" spans="1:4">
      <c r="A571" s="143"/>
      <c r="B571" s="144"/>
      <c r="C571" s="145"/>
      <c r="D571" s="145"/>
    </row>
    <row r="572" ht="57" spans="1:4">
      <c r="A572" s="41">
        <v>3</v>
      </c>
      <c r="B572" s="40" t="s">
        <v>413</v>
      </c>
      <c r="C572" s="130" t="s">
        <v>333</v>
      </c>
      <c r="D572" s="130"/>
    </row>
    <row r="573" spans="1:4">
      <c r="A573" s="146"/>
      <c r="B573" s="40"/>
      <c r="C573" s="130"/>
      <c r="D573" s="130"/>
    </row>
    <row r="574" ht="71.25" spans="1:4">
      <c r="A574" s="41">
        <v>4</v>
      </c>
      <c r="B574" s="40" t="s">
        <v>414</v>
      </c>
      <c r="C574" s="130" t="s">
        <v>333</v>
      </c>
      <c r="D574" s="130"/>
    </row>
    <row r="575" spans="1:4">
      <c r="A575" s="146"/>
      <c r="B575" s="40"/>
      <c r="C575" s="130"/>
      <c r="D575" s="130"/>
    </row>
    <row r="576" ht="57" spans="1:4">
      <c r="A576" s="41">
        <v>5</v>
      </c>
      <c r="B576" s="40" t="s">
        <v>415</v>
      </c>
      <c r="C576" s="130" t="s">
        <v>333</v>
      </c>
      <c r="D576" s="130"/>
    </row>
    <row r="577" spans="1:4">
      <c r="A577" s="146"/>
      <c r="B577" s="40"/>
      <c r="C577" s="130"/>
      <c r="D577" s="130"/>
    </row>
    <row r="578" ht="42.75" spans="1:4">
      <c r="A578" s="41">
        <v>6</v>
      </c>
      <c r="B578" s="40" t="s">
        <v>416</v>
      </c>
      <c r="C578" s="130" t="s">
        <v>333</v>
      </c>
      <c r="D578" s="130"/>
    </row>
    <row r="579" spans="1:4">
      <c r="A579" s="41"/>
      <c r="B579" s="40"/>
      <c r="C579" s="130"/>
      <c r="D579" s="130"/>
    </row>
    <row r="580" ht="57" spans="1:4">
      <c r="A580" s="41">
        <v>7</v>
      </c>
      <c r="B580" s="40" t="s">
        <v>417</v>
      </c>
      <c r="C580" s="130" t="s">
        <v>333</v>
      </c>
      <c r="D580" s="130"/>
    </row>
    <row r="581" spans="1:4">
      <c r="A581" s="41"/>
      <c r="B581" s="40"/>
      <c r="C581" s="130"/>
      <c r="D581" s="130"/>
    </row>
    <row r="582" ht="28.5" spans="1:4">
      <c r="A582" s="41">
        <v>8</v>
      </c>
      <c r="B582" s="40" t="s">
        <v>418</v>
      </c>
      <c r="C582" s="130" t="s">
        <v>333</v>
      </c>
      <c r="D582" s="130"/>
    </row>
    <row r="583" spans="1:4">
      <c r="A583" s="41"/>
      <c r="B583" s="40"/>
      <c r="C583" s="130"/>
      <c r="D583" s="130"/>
    </row>
    <row r="584" spans="1:4">
      <c r="A584" s="82"/>
      <c r="B584" s="83"/>
      <c r="C584" s="84"/>
      <c r="D584" s="85"/>
    </row>
    <row r="585" spans="1:4">
      <c r="A585" s="82"/>
      <c r="B585" s="83"/>
      <c r="C585" s="84"/>
      <c r="D585" s="85"/>
    </row>
    <row r="586" spans="1:4">
      <c r="A586" s="147">
        <v>7</v>
      </c>
      <c r="B586" s="148" t="s">
        <v>419</v>
      </c>
      <c r="C586" s="149"/>
      <c r="D586" s="150"/>
    </row>
    <row r="587" spans="1:4">
      <c r="A587" s="151"/>
      <c r="B587" s="148"/>
      <c r="C587" s="149"/>
      <c r="D587" s="150"/>
    </row>
    <row r="588" ht="18.75" spans="1:4">
      <c r="A588" s="151">
        <v>1</v>
      </c>
      <c r="B588" s="60" t="s">
        <v>420</v>
      </c>
      <c r="C588" s="65" t="s">
        <v>15</v>
      </c>
      <c r="D588" s="152">
        <v>2</v>
      </c>
    </row>
    <row r="589" spans="1:4">
      <c r="A589" s="151">
        <v>2</v>
      </c>
      <c r="B589" s="60" t="s">
        <v>421</v>
      </c>
      <c r="C589" s="65" t="s">
        <v>15</v>
      </c>
      <c r="D589" s="152">
        <v>2</v>
      </c>
    </row>
    <row r="590" ht="28.5" spans="1:4">
      <c r="A590" s="151">
        <v>3</v>
      </c>
      <c r="B590" s="153" t="s">
        <v>422</v>
      </c>
      <c r="C590" s="65" t="s">
        <v>15</v>
      </c>
      <c r="D590" s="152">
        <v>6</v>
      </c>
    </row>
    <row r="591" spans="1:4">
      <c r="A591" s="151">
        <v>4</v>
      </c>
      <c r="B591" s="153" t="s">
        <v>423</v>
      </c>
      <c r="C591" s="65" t="s">
        <v>15</v>
      </c>
      <c r="D591" s="152">
        <v>4</v>
      </c>
    </row>
    <row r="592" spans="1:4">
      <c r="A592" s="151">
        <v>5</v>
      </c>
      <c r="B592" s="153" t="s">
        <v>424</v>
      </c>
      <c r="C592" s="65" t="s">
        <v>15</v>
      </c>
      <c r="D592" s="152">
        <v>0</v>
      </c>
    </row>
    <row r="593" ht="28.5" spans="1:4">
      <c r="A593" s="151">
        <v>6</v>
      </c>
      <c r="B593" s="153" t="s">
        <v>425</v>
      </c>
      <c r="C593" s="65" t="s">
        <v>333</v>
      </c>
      <c r="D593" s="152">
        <v>8</v>
      </c>
    </row>
    <row r="594" ht="28.5" spans="1:4">
      <c r="A594" s="151">
        <v>7</v>
      </c>
      <c r="B594" s="153" t="s">
        <v>426</v>
      </c>
      <c r="C594" s="65" t="s">
        <v>333</v>
      </c>
      <c r="D594" s="152">
        <v>5</v>
      </c>
    </row>
    <row r="595" ht="28.5" spans="1:4">
      <c r="A595" s="151">
        <v>8</v>
      </c>
      <c r="B595" s="154" t="s">
        <v>427</v>
      </c>
      <c r="C595" s="155"/>
      <c r="D595" s="156"/>
    </row>
    <row r="596" spans="1:4">
      <c r="A596" s="73"/>
      <c r="B596" s="157" t="s">
        <v>428</v>
      </c>
      <c r="C596" s="65" t="s">
        <v>429</v>
      </c>
      <c r="D596" s="152">
        <v>1</v>
      </c>
    </row>
    <row r="597" spans="1:4">
      <c r="A597" s="73"/>
      <c r="B597" s="157"/>
      <c r="C597" s="65"/>
      <c r="D597" s="152"/>
    </row>
    <row r="598" spans="1:4">
      <c r="A598" s="12"/>
      <c r="B598" s="158"/>
      <c r="C598" s="159"/>
      <c r="D598" s="160"/>
    </row>
    <row r="599" spans="1:4">
      <c r="A599" s="12"/>
      <c r="B599" s="158"/>
      <c r="C599" s="159"/>
      <c r="D599" s="160"/>
    </row>
    <row r="600" spans="1:9">
      <c r="A600" s="161" t="s">
        <v>430</v>
      </c>
      <c r="B600" s="161"/>
      <c r="C600" s="161"/>
      <c r="D600" s="161"/>
      <c r="E600" s="161"/>
      <c r="F600" s="161"/>
      <c r="G600" s="161"/>
      <c r="H600" s="161"/>
      <c r="I600" s="161"/>
    </row>
    <row r="601" spans="1:9">
      <c r="A601" s="161"/>
      <c r="B601" s="161"/>
      <c r="C601" s="161"/>
      <c r="D601" s="161"/>
      <c r="E601" s="161"/>
      <c r="F601" s="161"/>
      <c r="G601" s="161"/>
      <c r="H601" s="161"/>
      <c r="I601" s="161"/>
    </row>
    <row r="602" spans="1:9">
      <c r="A602" s="161"/>
      <c r="B602" s="161"/>
      <c r="C602" s="161"/>
      <c r="D602" s="161"/>
      <c r="E602" s="161"/>
      <c r="F602" s="161"/>
      <c r="G602" s="161"/>
      <c r="H602" s="161"/>
      <c r="I602" s="161"/>
    </row>
    <row r="603" spans="1:9">
      <c r="A603" s="161"/>
      <c r="B603" s="161"/>
      <c r="C603" s="161"/>
      <c r="D603" s="161"/>
      <c r="E603" s="161"/>
      <c r="F603" s="161"/>
      <c r="G603" s="161"/>
      <c r="H603" s="161"/>
      <c r="I603" s="161"/>
    </row>
    <row r="604" spans="1:9">
      <c r="A604" s="161"/>
      <c r="B604" s="161"/>
      <c r="C604" s="161"/>
      <c r="D604" s="161"/>
      <c r="E604" s="161"/>
      <c r="F604" s="161"/>
      <c r="G604" s="161"/>
      <c r="H604" s="161"/>
      <c r="I604" s="161"/>
    </row>
    <row r="605" spans="1:4">
      <c r="A605" s="12"/>
      <c r="B605" s="158"/>
      <c r="C605" s="159"/>
      <c r="D605" s="160"/>
    </row>
    <row r="606" spans="1:4">
      <c r="A606" s="12"/>
      <c r="B606" s="158"/>
      <c r="C606" s="159"/>
      <c r="D606" s="160"/>
    </row>
    <row r="607" spans="1:4">
      <c r="A607" s="12"/>
      <c r="B607" s="158"/>
      <c r="C607" s="159"/>
      <c r="D607" s="160"/>
    </row>
    <row r="608" spans="1:4">
      <c r="A608" s="12"/>
      <c r="B608" s="158"/>
      <c r="C608" s="159"/>
      <c r="D608" s="160"/>
    </row>
    <row r="609" spans="1:4">
      <c r="A609" s="7"/>
      <c r="B609" s="7"/>
      <c r="C609" s="7"/>
      <c r="D609" s="7"/>
    </row>
    <row r="610" spans="1:4">
      <c r="A610" s="7"/>
      <c r="B610" s="7"/>
      <c r="C610" s="7"/>
      <c r="D610" s="7"/>
    </row>
    <row r="611" spans="1:4">
      <c r="A611" s="7"/>
      <c r="B611" s="7"/>
      <c r="C611" s="7"/>
      <c r="D611" s="7"/>
    </row>
    <row r="612" spans="1:4">
      <c r="A612" s="7"/>
      <c r="B612" s="7"/>
      <c r="C612" s="7"/>
      <c r="D612" s="7"/>
    </row>
    <row r="613" spans="1:4">
      <c r="A613" s="7"/>
      <c r="B613" s="7"/>
      <c r="C613" s="7"/>
      <c r="D613" s="7"/>
    </row>
    <row r="614" spans="1:4">
      <c r="A614" s="7"/>
      <c r="B614" s="7"/>
      <c r="C614" s="7"/>
      <c r="D614" s="7"/>
    </row>
    <row r="615" spans="1:4">
      <c r="A615" s="7"/>
      <c r="B615" s="7"/>
      <c r="C615" s="7"/>
      <c r="D615" s="7"/>
    </row>
    <row r="616" spans="1:4">
      <c r="A616" s="7"/>
      <c r="B616" s="7"/>
      <c r="C616" s="7"/>
      <c r="D616" s="7"/>
    </row>
    <row r="617" spans="1:4">
      <c r="A617" s="7"/>
      <c r="B617" s="7"/>
      <c r="C617" s="7"/>
      <c r="D617" s="7"/>
    </row>
    <row r="618" spans="1:4">
      <c r="A618" s="7"/>
      <c r="B618" s="7"/>
      <c r="C618" s="7"/>
      <c r="D618" s="7"/>
    </row>
    <row r="619" spans="1:4">
      <c r="A619" s="7"/>
      <c r="B619" s="7"/>
      <c r="C619" s="7"/>
      <c r="D619" s="7"/>
    </row>
    <row r="620" spans="1:4">
      <c r="A620" s="7"/>
      <c r="B620" s="7"/>
      <c r="C620" s="7"/>
      <c r="D620" s="7"/>
    </row>
    <row r="621" spans="1:4">
      <c r="A621" s="7"/>
      <c r="B621" s="7"/>
      <c r="C621" s="7"/>
      <c r="D621" s="7"/>
    </row>
    <row r="622" spans="1:4">
      <c r="A622" s="7"/>
      <c r="B622" s="7"/>
      <c r="C622" s="7"/>
      <c r="D622" s="7"/>
    </row>
    <row r="623" spans="1:4">
      <c r="A623" s="7"/>
      <c r="B623" s="7"/>
      <c r="C623" s="7"/>
      <c r="D623" s="7"/>
    </row>
    <row r="624" spans="1:4">
      <c r="A624" s="82"/>
      <c r="B624" s="162"/>
      <c r="C624" s="163"/>
      <c r="D624" s="85"/>
    </row>
    <row r="625" spans="1:4">
      <c r="A625" s="82"/>
      <c r="B625" s="162"/>
      <c r="C625" s="163"/>
      <c r="D625" s="85"/>
    </row>
    <row r="626" spans="1:4">
      <c r="A626" s="82"/>
      <c r="B626" s="162"/>
      <c r="C626" s="163"/>
      <c r="D626" s="85"/>
    </row>
    <row r="627" spans="1:4">
      <c r="A627" s="82"/>
      <c r="B627" s="162"/>
      <c r="C627" s="163"/>
      <c r="D627" s="85"/>
    </row>
    <row r="628" spans="1:4">
      <c r="A628" s="164"/>
      <c r="B628" s="165"/>
      <c r="C628" s="166"/>
      <c r="D628" s="167"/>
    </row>
    <row r="629" spans="1:4">
      <c r="A629" s="164"/>
      <c r="B629" s="165"/>
      <c r="C629" s="166"/>
      <c r="D629" s="167"/>
    </row>
    <row r="630" spans="1:4">
      <c r="A630" s="164"/>
      <c r="B630" s="165"/>
      <c r="C630" s="166"/>
      <c r="D630" s="167"/>
    </row>
    <row r="631" spans="1:4">
      <c r="A631" s="164"/>
      <c r="B631" s="165"/>
      <c r="C631" s="166"/>
      <c r="D631" s="167"/>
    </row>
  </sheetData>
  <mergeCells count="2">
    <mergeCell ref="B451:D451"/>
    <mergeCell ref="A600:I604"/>
  </mergeCells>
  <printOptions horizontalCentered="1"/>
  <pageMargins left="0.393700787401575" right="0.15748031496063" top="0.590551181102362" bottom="0.590551181102362" header="0.31496062992126" footer="0.31496062992126"/>
  <pageSetup paperSize="9" orientation="portrait"/>
  <headerFooter>
    <oddFooter>&amp;L&amp;"Arial,Italic"&amp;11Zdravstvena stanica IDVOR&amp;R&amp;11&amp;P/&amp;N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Z.S. IDVOR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2022-12-25T08:34:00Z</cp:lastPrinted>
  <dcterms:created xsi:type="dcterms:W3CDTF">2015-08-18T15:21:00Z</dcterms:created>
  <dcterms:modified xsi:type="dcterms:W3CDTF">2023-04-28T12:44:47Z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0B1DDB3FCD0D48E8A53B48852CD5D794</vt:lpwstr>
  </property>
  <property fmtid="{D5CDD505-2E9C-101B-9397-08002B2CF9AE}" pid="3" name="KSOProductBuildVer">
    <vt:lpwstr>1033-11.2.0.11536</vt:lpwstr>
  </property>
</Properties>
</file>